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Pngenda\Desktop\Assignments\Excel\"/>
    </mc:Choice>
  </mc:AlternateContent>
  <xr:revisionPtr revIDLastSave="0" documentId="13_ncr:1_{D2B158BC-C4C6-416E-A6B4-E59795152CEC}" xr6:coauthVersionLast="47" xr6:coauthVersionMax="47" xr10:uidLastSave="{00000000-0000-0000-0000-000000000000}"/>
  <bookViews>
    <workbookView xWindow="-120" yWindow="-120" windowWidth="29040" windowHeight="15720" firstSheet="4" activeTab="4" xr2:uid="{2BB07A8C-17B9-48D0-9265-42B20BFA3992}"/>
  </bookViews>
  <sheets>
    <sheet name="2.Food_Preference" sheetId="1" state="hidden" r:id="rId1"/>
    <sheet name="Food Preference Dataset" sheetId="2" state="hidden" r:id="rId2"/>
    <sheet name="Questions" sheetId="3" state="hidden" r:id="rId3"/>
    <sheet name="KPIs" sheetId="4" state="hidden" r:id="rId4"/>
    <sheet name="Dashboard" sheetId="5" r:id="rId5"/>
    <sheet name="Recommendations" sheetId="6" r:id="rId6"/>
  </sheets>
  <definedNames>
    <definedName name="_xlnm._FilterDatabase" localSheetId="1" hidden="1">'Food Preference Dataset'!$E$1:$M$1</definedName>
    <definedName name="_xlchart.v2.0" hidden="1">KPIs!$H$18:$H$32</definedName>
    <definedName name="_xlchart.v2.1" hidden="1">KPIs!$I$18:$I$32</definedName>
    <definedName name="_xlchart.v2.2" hidden="1">KPIs!$H$18:$H$32</definedName>
    <definedName name="_xlchart.v2.3" hidden="1">KPIs!$I$18:$I$32</definedName>
    <definedName name="Slicer_Age_groups">#N/A</definedName>
    <definedName name="Slicer_Day">#N/A</definedName>
    <definedName name="Slicer_Gender">#N/A</definedName>
    <definedName name="Slicer_Nationality">#N/A</definedName>
    <definedName name="Total_People">KPIs!$C$6</definedName>
  </definedNames>
  <calcPr calcId="191029"/>
  <pivotCaches>
    <pivotCache cacheId="2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J15" i="4"/>
  <c r="R6" i="5" s="1"/>
  <c r="AC9" i="5"/>
  <c r="J7" i="4"/>
  <c r="AC7" i="5" s="1"/>
  <c r="M7" i="4"/>
  <c r="G24" i="4"/>
  <c r="H3" i="4"/>
  <c r="H4" i="4"/>
  <c r="H5" i="4"/>
  <c r="H6" i="4"/>
  <c r="H7" i="4"/>
  <c r="H8" i="4"/>
  <c r="H9" i="4"/>
  <c r="H10" i="4"/>
  <c r="H11" i="4"/>
  <c r="H12" i="4"/>
  <c r="H13" i="4"/>
  <c r="H14" i="4"/>
  <c r="H15" i="4"/>
  <c r="H16" i="4"/>
  <c r="H2" i="4"/>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2" i="4"/>
  <c r="J178" i="2" l="1"/>
  <c r="J177" i="2"/>
  <c r="J176" i="2"/>
  <c r="J175" i="2"/>
  <c r="J174" i="2"/>
  <c r="J173" i="2"/>
  <c r="J172" i="2"/>
  <c r="J171" i="2"/>
  <c r="J170" i="2"/>
  <c r="J169" i="2"/>
  <c r="J168" i="2"/>
  <c r="J166" i="2"/>
  <c r="J167"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J255" i="2"/>
  <c r="J254" i="2"/>
  <c r="J253" i="2"/>
  <c r="J252" i="2"/>
  <c r="J251" i="2"/>
  <c r="J250" i="2"/>
  <c r="J249" i="2"/>
  <c r="J247" i="2"/>
  <c r="J248"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262" i="2"/>
  <c r="J261" i="2"/>
  <c r="J260" i="2"/>
  <c r="J259" i="2"/>
  <c r="J258" i="2"/>
  <c r="J257" i="2"/>
  <c r="J256" i="2"/>
  <c r="J287" i="2"/>
  <c r="J288" i="2"/>
  <c r="J286" i="2"/>
  <c r="J285" i="2"/>
  <c r="J284" i="2"/>
  <c r="J283" i="2"/>
  <c r="J282" i="2"/>
  <c r="J281" i="2"/>
  <c r="J280" i="2"/>
  <c r="J279" i="2"/>
  <c r="J278" i="2"/>
  <c r="J277" i="2"/>
  <c r="J276" i="2"/>
  <c r="J275" i="2"/>
  <c r="J274" i="2"/>
  <c r="J273" i="2"/>
  <c r="J272" i="2"/>
  <c r="J271" i="2"/>
  <c r="J270" i="2"/>
  <c r="J269" i="2"/>
  <c r="J268" i="2"/>
  <c r="J267" i="2"/>
  <c r="J266" i="2"/>
  <c r="J265" i="2"/>
  <c r="J264" i="2"/>
  <c r="J263" i="2"/>
  <c r="AC8" i="5"/>
  <c r="B15" i="4"/>
  <c r="C6" i="4"/>
  <c r="AC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Precious Ngenda</author>
  </authors>
  <commentList>
    <comment ref="B16" authorId="0" shapeId="0" xr:uid="{B4951FB4-D20A-4CBD-818E-8CA81B266294}">
      <text>
        <r>
          <rPr>
            <b/>
            <sz val="9"/>
            <color indexed="81"/>
            <rFont val="Tahoma"/>
            <family val="2"/>
          </rPr>
          <t>Precious Ngenda:</t>
        </r>
        <r>
          <rPr>
            <sz val="9"/>
            <color indexed="81"/>
            <rFont val="Tahoma"/>
            <family val="2"/>
          </rPr>
          <t xml:space="preserve">
Most of the datasets is adults so probably why the survey showed that traditional food and fresh juice is most preferred.</t>
        </r>
      </text>
    </comment>
  </commentList>
</comments>
</file>

<file path=xl/sharedStrings.xml><?xml version="1.0" encoding="utf-8"?>
<sst xmlns="http://schemas.openxmlformats.org/spreadsheetml/2006/main" count="4788" uniqueCount="1009">
  <si>
    <t>Timestamp</t>
  </si>
  <si>
    <t>Participant_ID</t>
  </si>
  <si>
    <t>Gender</t>
  </si>
  <si>
    <t>Nationality</t>
  </si>
  <si>
    <t>Age</t>
  </si>
  <si>
    <t>Food</t>
  </si>
  <si>
    <t>Juice</t>
  </si>
  <si>
    <t>Dessert</t>
  </si>
  <si>
    <t>2019/05/07 2:59:13 PM GMT+8</t>
  </si>
  <si>
    <t>FPS001</t>
  </si>
  <si>
    <t>Male</t>
  </si>
  <si>
    <t>Indian</t>
  </si>
  <si>
    <t>Traditional food</t>
  </si>
  <si>
    <t>Fresh Juice</t>
  </si>
  <si>
    <t>Maybe</t>
  </si>
  <si>
    <t>2019/05/07 2:59:45 PM GMT+8</t>
  </si>
  <si>
    <t>FPS002</t>
  </si>
  <si>
    <t>Female</t>
  </si>
  <si>
    <t>Western Food</t>
  </si>
  <si>
    <t>Carbonated drinks</t>
  </si>
  <si>
    <t>Yes</t>
  </si>
  <si>
    <t>2019/05/07 3:00:05 PM GMT+8</t>
  </si>
  <si>
    <t>FPS003</t>
  </si>
  <si>
    <t>2019/05/07 3:00:11 PM GMT+8</t>
  </si>
  <si>
    <t>FPS004</t>
  </si>
  <si>
    <t>2019/05/07 3:02:50 PM GMT+8</t>
  </si>
  <si>
    <t>FPS005</t>
  </si>
  <si>
    <t>2019/05/07 3:03:34 PM GMT+8</t>
  </si>
  <si>
    <t>FPS006</t>
  </si>
  <si>
    <t>2019/05/07 3:03:48 PM GMT+8</t>
  </si>
  <si>
    <t>FPS007</t>
  </si>
  <si>
    <t>2019/05/07 3:04:37 PM GMT+8</t>
  </si>
  <si>
    <t>FPS008</t>
  </si>
  <si>
    <t xml:space="preserve">Pakistani </t>
  </si>
  <si>
    <t>2019/05/07 3:05:39 PM GMT+8</t>
  </si>
  <si>
    <t>FPS009</t>
  </si>
  <si>
    <t>2019/05/07 3:06:53 PM GMT+8</t>
  </si>
  <si>
    <t>FPS010</t>
  </si>
  <si>
    <t>2019/05/07 3:07:26 PM GMT+8</t>
  </si>
  <si>
    <t>FPS011</t>
  </si>
  <si>
    <t>Tanzanian</t>
  </si>
  <si>
    <t>No</t>
  </si>
  <si>
    <t>2019/05/07 3:07:36 PM GMT+8</t>
  </si>
  <si>
    <t>FPS012</t>
  </si>
  <si>
    <t>FPS013</t>
  </si>
  <si>
    <t>Indonesia</t>
  </si>
  <si>
    <t>2019/05/07 3:07:49 PM GMT+8</t>
  </si>
  <si>
    <t>FPS014</t>
  </si>
  <si>
    <t>2019/05/07 3:09:06 PM GMT+8</t>
  </si>
  <si>
    <t>FPS015</t>
  </si>
  <si>
    <t>Muslim</t>
  </si>
  <si>
    <t>2019/05/07 3:09:47 PM GMT+8</t>
  </si>
  <si>
    <t>FPS016</t>
  </si>
  <si>
    <t>Pakistan</t>
  </si>
  <si>
    <t>2019/05/07 3:10:37 PM GMT+8</t>
  </si>
  <si>
    <t>FPS017</t>
  </si>
  <si>
    <t xml:space="preserve">Maldivian </t>
  </si>
  <si>
    <t>2019/05/07 3:12:29 PM GMT+8</t>
  </si>
  <si>
    <t>FPS018</t>
  </si>
  <si>
    <t>MY</t>
  </si>
  <si>
    <t>2019/05/07 3:13:11 PM GMT+8</t>
  </si>
  <si>
    <t>FPS019</t>
  </si>
  <si>
    <t>Malaysian</t>
  </si>
  <si>
    <t>2019/05/07 3:18:07 PM GMT+8</t>
  </si>
  <si>
    <t>FPS020</t>
  </si>
  <si>
    <t>2019/05/07 3:18:21 PM GMT+8</t>
  </si>
  <si>
    <t>FPS021</t>
  </si>
  <si>
    <t xml:space="preserve">Malaysian </t>
  </si>
  <si>
    <t>2019/05/07 3:20:06 PM GMT+8</t>
  </si>
  <si>
    <t>FPS022</t>
  </si>
  <si>
    <t>2019/05/07 3:21:27 PM GMT+8</t>
  </si>
  <si>
    <t>FPS023</t>
  </si>
  <si>
    <t>2019/05/07 3:21:40 PM GMT+8</t>
  </si>
  <si>
    <t>FPS024</t>
  </si>
  <si>
    <t>2019/05/07 3:22:09 PM GMT+8</t>
  </si>
  <si>
    <t>FPS025</t>
  </si>
  <si>
    <t>2019/05/07 3:24:47 PM GMT+8</t>
  </si>
  <si>
    <t>FPS026</t>
  </si>
  <si>
    <t xml:space="preserve">Indonesian </t>
  </si>
  <si>
    <t>2019/05/07 3:29:38 PM GMT+8</t>
  </si>
  <si>
    <t>FPS027</t>
  </si>
  <si>
    <t>2019/05/07 3:31:17 PM GMT+8</t>
  </si>
  <si>
    <t>FPS028</t>
  </si>
  <si>
    <t>Maldivian</t>
  </si>
  <si>
    <t>2019/05/07 3:33:04 PM GMT+8</t>
  </si>
  <si>
    <t>FPS029</t>
  </si>
  <si>
    <t>2019/05/07 3:33:40 PM GMT+8</t>
  </si>
  <si>
    <t>FPS030</t>
  </si>
  <si>
    <t>2019/05/07 3:42:00 PM GMT+8</t>
  </si>
  <si>
    <t>FPS031</t>
  </si>
  <si>
    <t>MALAYSIAN</t>
  </si>
  <si>
    <t>2019/05/07 3:42:05 PM GMT+8</t>
  </si>
  <si>
    <t>FPS032</t>
  </si>
  <si>
    <t>2019/05/07 3:46:10 PM GMT+8</t>
  </si>
  <si>
    <t>FPS033</t>
  </si>
  <si>
    <t>2019/05/07 3:46:28 PM GMT+8</t>
  </si>
  <si>
    <t>FPS034</t>
  </si>
  <si>
    <t>2019/05/07 3:46:56 PM GMT+8</t>
  </si>
  <si>
    <t>FPS035</t>
  </si>
  <si>
    <t>2019/05/07 3:47:18 PM GMT+8</t>
  </si>
  <si>
    <t>FPS036</t>
  </si>
  <si>
    <t xml:space="preserve">Malaysia </t>
  </si>
  <si>
    <t>2019/05/07 3:47:44 PM GMT+8</t>
  </si>
  <si>
    <t>FPS037</t>
  </si>
  <si>
    <t>2019/05/07 3:48:18 PM GMT+8</t>
  </si>
  <si>
    <t>FPS038</t>
  </si>
  <si>
    <t>2019/05/07 3:48:35 PM GMT+8</t>
  </si>
  <si>
    <t>FPS039</t>
  </si>
  <si>
    <t>2019/05/07 3:49:18 PM GMT+8</t>
  </si>
  <si>
    <t>FPS040</t>
  </si>
  <si>
    <t>2019/05/07 3:57:01 PM GMT+8</t>
  </si>
  <si>
    <t>FPS041</t>
  </si>
  <si>
    <t>2019/05/07 3:58:08 PM GMT+8</t>
  </si>
  <si>
    <t>FPS042</t>
  </si>
  <si>
    <t>Pakistani</t>
  </si>
  <si>
    <t>2019/05/07 3:59:01 PM GMT+8</t>
  </si>
  <si>
    <t>FPS043</t>
  </si>
  <si>
    <t>Canadian</t>
  </si>
  <si>
    <t>2019/05/07 3:59:37 PM GMT+8</t>
  </si>
  <si>
    <t>FPS044</t>
  </si>
  <si>
    <t>2019/05/07 4:00:28 PM GMT+8</t>
  </si>
  <si>
    <t>FPS045</t>
  </si>
  <si>
    <t>2019/05/07 4:00:47 PM GMT+8</t>
  </si>
  <si>
    <t>FPS046</t>
  </si>
  <si>
    <t xml:space="preserve">Nigerian </t>
  </si>
  <si>
    <t>2019/05/07 4:01:42 PM GMT+8</t>
  </si>
  <si>
    <t>FPS047</t>
  </si>
  <si>
    <t>2019/05/07 4:01:44 PM GMT+8</t>
  </si>
  <si>
    <t>FPS048</t>
  </si>
  <si>
    <t>2019/05/07 4:02:29 PM GMT+8</t>
  </si>
  <si>
    <t>FPS049</t>
  </si>
  <si>
    <t>2019/05/07 4:03:06 PM GMT+8</t>
  </si>
  <si>
    <t>FPS050</t>
  </si>
  <si>
    <t xml:space="preserve">Algerian </t>
  </si>
  <si>
    <t>2019/05/07 4:03:45 PM GMT+8</t>
  </si>
  <si>
    <t>FPS051</t>
  </si>
  <si>
    <t>2019/05/07 4:04:58 PM GMT+8</t>
  </si>
  <si>
    <t>FPS052</t>
  </si>
  <si>
    <t xml:space="preserve">Korean </t>
  </si>
  <si>
    <t>2019/05/07 4:05:29 PM GMT+8</t>
  </si>
  <si>
    <t>FPS053</t>
  </si>
  <si>
    <t>2019/05/07 4:05:34 PM GMT+8</t>
  </si>
  <si>
    <t>FPS054</t>
  </si>
  <si>
    <t>2019/05/07 4:09:53 PM GMT+8</t>
  </si>
  <si>
    <t>FPS055</t>
  </si>
  <si>
    <t>2019/05/07 4:10:02 PM GMT+8</t>
  </si>
  <si>
    <t>FPS056</t>
  </si>
  <si>
    <t>2019/05/07 4:10:56 PM GMT+8</t>
  </si>
  <si>
    <t>FPS057</t>
  </si>
  <si>
    <t>2019/05/07 4:11:01 PM GMT+8</t>
  </si>
  <si>
    <t>FPS058</t>
  </si>
  <si>
    <t>2019/05/07 4:11:10 PM GMT+8</t>
  </si>
  <si>
    <t>FPS059</t>
  </si>
  <si>
    <t>2019/05/07 4:11:51 PM GMT+8</t>
  </si>
  <si>
    <t>FPS060</t>
  </si>
  <si>
    <t>2019/05/07 4:12:12 PM GMT+8</t>
  </si>
  <si>
    <t>FPS061</t>
  </si>
  <si>
    <t>2019/05/07 4:14:01 PM GMT+8</t>
  </si>
  <si>
    <t>FPS062</t>
  </si>
  <si>
    <t>2019/05/07 4:14:02 PM GMT+8</t>
  </si>
  <si>
    <t>FPS063</t>
  </si>
  <si>
    <t>2019/05/07 4:14:48 PM GMT+8</t>
  </si>
  <si>
    <t>FPS064</t>
  </si>
  <si>
    <t>Seychellois</t>
  </si>
  <si>
    <t>2019/05/07 4:15:12 PM GMT+8</t>
  </si>
  <si>
    <t>FPS065</t>
  </si>
  <si>
    <t>2019/05/07 4:15:14 PM GMT+8</t>
  </si>
  <si>
    <t>FPS066</t>
  </si>
  <si>
    <t>2019/05/07 4:15:35 PM GMT+8</t>
  </si>
  <si>
    <t>FPS067</t>
  </si>
  <si>
    <t>2019/05/07 4:16:34 PM GMT+8</t>
  </si>
  <si>
    <t>FPS068</t>
  </si>
  <si>
    <t>2019/05/07 4:16:36 PM GMT+8</t>
  </si>
  <si>
    <t>FPS069</t>
  </si>
  <si>
    <t>Indonesain</t>
  </si>
  <si>
    <t>2019/05/07 4:17:15 PM GMT+8</t>
  </si>
  <si>
    <t>FPS070</t>
  </si>
  <si>
    <t>2019/05/07 4:17:44 PM GMT+8</t>
  </si>
  <si>
    <t>FPS071</t>
  </si>
  <si>
    <t>2019/05/07 4:17:56 PM GMT+8</t>
  </si>
  <si>
    <t>FPS072</t>
  </si>
  <si>
    <t>2019/05/07 4:18:00 PM GMT+8</t>
  </si>
  <si>
    <t>FPS073</t>
  </si>
  <si>
    <t>Indonesian</t>
  </si>
  <si>
    <t>2019/05/07 4:18:31 PM GMT+8</t>
  </si>
  <si>
    <t>FPS074</t>
  </si>
  <si>
    <t>2019/05/07 4:18:51 PM GMT+8</t>
  </si>
  <si>
    <t>FPS075</t>
  </si>
  <si>
    <t>2019/05/07 4:24:03 PM GMT+8</t>
  </si>
  <si>
    <t>FPS076</t>
  </si>
  <si>
    <t>2019/05/07 4:26:19 PM GMT+8</t>
  </si>
  <si>
    <t>FPS077</t>
  </si>
  <si>
    <t>2019/05/07 4:27:22 PM GMT+8</t>
  </si>
  <si>
    <t>FPS078</t>
  </si>
  <si>
    <t>Malaysia</t>
  </si>
  <si>
    <t>2019/05/07 4:28:49 PM GMT+8</t>
  </si>
  <si>
    <t>FPS079</t>
  </si>
  <si>
    <t>2019/05/07 4:29:55 PM GMT+8</t>
  </si>
  <si>
    <t>FPS080</t>
  </si>
  <si>
    <t>2019/05/07 4:30:31 PM GMT+8</t>
  </si>
  <si>
    <t>FPS081</t>
  </si>
  <si>
    <t>2019/05/07 4:32:08 PM GMT+8</t>
  </si>
  <si>
    <t>FPS082</t>
  </si>
  <si>
    <t>2019/05/07 4:32:17 PM GMT+8</t>
  </si>
  <si>
    <t>FPS083</t>
  </si>
  <si>
    <t>2019/05/07 4:38:13 PM GMT+8</t>
  </si>
  <si>
    <t>FPS084</t>
  </si>
  <si>
    <t>2019/05/07 4:40:23 PM GMT+8</t>
  </si>
  <si>
    <t>FPS085</t>
  </si>
  <si>
    <t>Japan</t>
  </si>
  <si>
    <t>2019/05/07 4:40:48 PM GMT+8</t>
  </si>
  <si>
    <t>FPS086</t>
  </si>
  <si>
    <t>2019/05/07 4:41:11 PM GMT+8</t>
  </si>
  <si>
    <t>FPS087</t>
  </si>
  <si>
    <t>2019/05/07 4:41:57 PM GMT+8</t>
  </si>
  <si>
    <t>FPS088</t>
  </si>
  <si>
    <t>2019/05/07 4:42:12 PM GMT+8</t>
  </si>
  <si>
    <t>FPS089</t>
  </si>
  <si>
    <t>2019/05/07 4:42:13 PM GMT+8</t>
  </si>
  <si>
    <t>FPS090</t>
  </si>
  <si>
    <t>2019/05/07 4:42:50 PM GMT+8</t>
  </si>
  <si>
    <t>FPS091</t>
  </si>
  <si>
    <t>2019/05/07 4:42:57 PM GMT+8</t>
  </si>
  <si>
    <t>FPS092</t>
  </si>
  <si>
    <t>2019/05/07 4:43:54 PM GMT+8</t>
  </si>
  <si>
    <t>FPS093</t>
  </si>
  <si>
    <t>2019/05/07 4:43:58 PM GMT+8</t>
  </si>
  <si>
    <t>FPS094</t>
  </si>
  <si>
    <t>2019/05/07 4:52:25 PM GMT+8</t>
  </si>
  <si>
    <t>FPS095</t>
  </si>
  <si>
    <t>China</t>
  </si>
  <si>
    <t>2019/05/07 4:54:25 PM GMT+8</t>
  </si>
  <si>
    <t>FPS096</t>
  </si>
  <si>
    <t>2019/05/07 4:55:54 PM GMT+8</t>
  </si>
  <si>
    <t>FPS097</t>
  </si>
  <si>
    <t>2019/05/07 4:56:06 PM GMT+8</t>
  </si>
  <si>
    <t>FPS098</t>
  </si>
  <si>
    <t>Mauritian</t>
  </si>
  <si>
    <t>2019/05/07 4:56:30 PM GMT+8</t>
  </si>
  <si>
    <t>FPS099</t>
  </si>
  <si>
    <t>2019/05/07 4:56:54 PM GMT+8</t>
  </si>
  <si>
    <t>FPS100</t>
  </si>
  <si>
    <t>2019/05/07 4:58:26 PM GMT+8</t>
  </si>
  <si>
    <t>FPS101</t>
  </si>
  <si>
    <t>2019/05/07 4:59:00 PM GMT+8</t>
  </si>
  <si>
    <t>FPS102</t>
  </si>
  <si>
    <t>2019/05/07 4:59:12 PM GMT+8</t>
  </si>
  <si>
    <t>FPS103</t>
  </si>
  <si>
    <t>2019/05/07 5:04:10 PM GMT+8</t>
  </si>
  <si>
    <t>FPS104</t>
  </si>
  <si>
    <t>2019/05/07 5:04:27 PM GMT+8</t>
  </si>
  <si>
    <t>FPS105</t>
  </si>
  <si>
    <t>2019/05/07 5:04:39 PM GMT+8</t>
  </si>
  <si>
    <t>FPS106</t>
  </si>
  <si>
    <t>2019/05/07 5:05:59 PM GMT+8</t>
  </si>
  <si>
    <t>FPS107</t>
  </si>
  <si>
    <t>2019/05/07 5:07:17 PM GMT+8</t>
  </si>
  <si>
    <t>FPS108</t>
  </si>
  <si>
    <t>2019/05/07 5:08:34 PM GMT+8</t>
  </si>
  <si>
    <t>FPS109</t>
  </si>
  <si>
    <t>2019/05/07 5:08:56 PM GMT+8</t>
  </si>
  <si>
    <t>FPS110</t>
  </si>
  <si>
    <t>2019/05/07 5:09:11 PM GMT+8</t>
  </si>
  <si>
    <t>FPS111</t>
  </si>
  <si>
    <t>2019/05/07 5:09:24 PM GMT+8</t>
  </si>
  <si>
    <t>FPS112</t>
  </si>
  <si>
    <t>2019/05/07 5:10:36 PM GMT+8</t>
  </si>
  <si>
    <t>FPS113</t>
  </si>
  <si>
    <t>2019/05/07 5:14:11 PM GMT+8</t>
  </si>
  <si>
    <t>FPS114</t>
  </si>
  <si>
    <t>2019/05/07 5:16:02 PM GMT+8</t>
  </si>
  <si>
    <t>FPS115</t>
  </si>
  <si>
    <t>Yemen</t>
  </si>
  <si>
    <t>2019/05/07 5:16:36 PM GMT+8</t>
  </si>
  <si>
    <t>FPS116</t>
  </si>
  <si>
    <t>2019/05/07 5:17:07 PM GMT+8</t>
  </si>
  <si>
    <t>FPS117</t>
  </si>
  <si>
    <t>2019/05/07 5:17:29 PM GMT+8</t>
  </si>
  <si>
    <t>FPS118</t>
  </si>
  <si>
    <t>2019/05/07 5:22:35 PM GMT+8</t>
  </si>
  <si>
    <t>FPS119</t>
  </si>
  <si>
    <t>2019/05/07 5:23:21 PM GMT+8</t>
  </si>
  <si>
    <t>FPS120</t>
  </si>
  <si>
    <t>2019/05/07 5:26:19 PM GMT+8</t>
  </si>
  <si>
    <t>FPS121</t>
  </si>
  <si>
    <t>2019/05/07 5:27:07 PM GMT+8</t>
  </si>
  <si>
    <t>FPS122</t>
  </si>
  <si>
    <t>2019/05/07 5:27:35 PM GMT+8</t>
  </si>
  <si>
    <t>FPS123</t>
  </si>
  <si>
    <t>2019/05/07 5:29:01 PM GMT+8</t>
  </si>
  <si>
    <t>FPS124</t>
  </si>
  <si>
    <t>2019/05/07 5:36:05 PM GMT+8</t>
  </si>
  <si>
    <t>FPS125</t>
  </si>
  <si>
    <t>2019/05/07 5:36:34 PM GMT+8</t>
  </si>
  <si>
    <t>FPS126</t>
  </si>
  <si>
    <t>2019/05/07 5:41:07 PM GMT+8</t>
  </si>
  <si>
    <t>FPS127</t>
  </si>
  <si>
    <t>2019/05/07 5:42:59 PM GMT+8</t>
  </si>
  <si>
    <t>FPS128</t>
  </si>
  <si>
    <t>2019/05/07 5:49:44 PM GMT+8</t>
  </si>
  <si>
    <t>FPS129</t>
  </si>
  <si>
    <t>2019/05/07 5:58:36 PM GMT+8</t>
  </si>
  <si>
    <t>FPS130</t>
  </si>
  <si>
    <t>2019/05/07 5:59:10 PM GMT+8</t>
  </si>
  <si>
    <t>FPS131</t>
  </si>
  <si>
    <t>2019/05/07 6:04:23 PM GMT+8</t>
  </si>
  <si>
    <t>FPS132</t>
  </si>
  <si>
    <t>2019/05/07 6:04:46 PM GMT+8</t>
  </si>
  <si>
    <t>FPS133</t>
  </si>
  <si>
    <t>2019/05/07 6:05:40 PM GMT+8</t>
  </si>
  <si>
    <t>FPS134</t>
  </si>
  <si>
    <t>2019/05/07 6:07:24 PM GMT+8</t>
  </si>
  <si>
    <t>FPS135</t>
  </si>
  <si>
    <t>2019/05/07 6:11:16 PM GMT+8</t>
  </si>
  <si>
    <t>FPS136</t>
  </si>
  <si>
    <t>2019/05/07 6:12:42 PM GMT+8</t>
  </si>
  <si>
    <t>FPS137</t>
  </si>
  <si>
    <t>2019/05/07 6:13:09 PM GMT+8</t>
  </si>
  <si>
    <t>FPS138</t>
  </si>
  <si>
    <t>2019/05/07 6:14:07 PM GMT+8</t>
  </si>
  <si>
    <t>FPS139</t>
  </si>
  <si>
    <t>2019/05/07 6:14:39 PM GMT+8</t>
  </si>
  <si>
    <t>FPS140</t>
  </si>
  <si>
    <t>2019/05/07 6:15:32 PM GMT+8</t>
  </si>
  <si>
    <t>FPS141</t>
  </si>
  <si>
    <t>2019/05/07 6:16:11 PM GMT+8</t>
  </si>
  <si>
    <t>FPS142</t>
  </si>
  <si>
    <t>2019/05/07 6:16:38 PM GMT+8</t>
  </si>
  <si>
    <t>FPS143</t>
  </si>
  <si>
    <t>2019/05/07 6:16:52 PM GMT+8</t>
  </si>
  <si>
    <t>FPS144</t>
  </si>
  <si>
    <t>2019/05/07 6:17:35 PM GMT+8</t>
  </si>
  <si>
    <t>FPS145</t>
  </si>
  <si>
    <t>2019/05/07 6:35:24 PM GMT+8</t>
  </si>
  <si>
    <t>FPS146</t>
  </si>
  <si>
    <t>2019/05/07 6:40:04 PM GMT+8</t>
  </si>
  <si>
    <t>FPS147</t>
  </si>
  <si>
    <t>2019/05/07 6:49:28 PM GMT+8</t>
  </si>
  <si>
    <t>FPS148</t>
  </si>
  <si>
    <t>2019/05/07 6:53:37 PM GMT+8</t>
  </si>
  <si>
    <t>FPS149</t>
  </si>
  <si>
    <t>2019/05/07 6:55:45 PM GMT+8</t>
  </si>
  <si>
    <t>FPS150</t>
  </si>
  <si>
    <t>2019/05/07 6:56:49 PM GMT+8</t>
  </si>
  <si>
    <t>FPS151</t>
  </si>
  <si>
    <t>2019/05/07 6:57:42 PM GMT+8</t>
  </si>
  <si>
    <t>FPS152</t>
  </si>
  <si>
    <t>2019/05/07 7:02:00 PM GMT+8</t>
  </si>
  <si>
    <t>FPS153</t>
  </si>
  <si>
    <t>2019/05/07 7:04:32 PM GMT+8</t>
  </si>
  <si>
    <t>FPS154</t>
  </si>
  <si>
    <t>2019/05/07 7:04:50 PM GMT+8</t>
  </si>
  <si>
    <t>FPS155</t>
  </si>
  <si>
    <t>2019/05/07 7:13:29 PM GMT+8</t>
  </si>
  <si>
    <t>FPS156</t>
  </si>
  <si>
    <t>2019/05/07 7:15:18 PM GMT+8</t>
  </si>
  <si>
    <t>FPS157</t>
  </si>
  <si>
    <t>2019/05/07 7:16:13 PM GMT+8</t>
  </si>
  <si>
    <t>FPS158</t>
  </si>
  <si>
    <t>2019/05/07 7:17:54 PM GMT+8</t>
  </si>
  <si>
    <t>FPS159</t>
  </si>
  <si>
    <t>2019/05/07 7:34:56 PM GMT+8</t>
  </si>
  <si>
    <t>FPS160</t>
  </si>
  <si>
    <t>2019/05/07 7:36:02 PM GMT+8</t>
  </si>
  <si>
    <t>FPS161</t>
  </si>
  <si>
    <t>2019/05/07 7:51:37 PM GMT+8</t>
  </si>
  <si>
    <t>FPS162</t>
  </si>
  <si>
    <t>2019/05/07 7:55:21 PM GMT+8</t>
  </si>
  <si>
    <t>FPS163</t>
  </si>
  <si>
    <t>2019/05/07 8:19:30 PM GMT+8</t>
  </si>
  <si>
    <t>FPS164</t>
  </si>
  <si>
    <t>2019/05/07 8:32:30 PM GMT+8</t>
  </si>
  <si>
    <t>FPS165</t>
  </si>
  <si>
    <t>2019/05/07 8:32:32 PM GMT+8</t>
  </si>
  <si>
    <t>FPS166</t>
  </si>
  <si>
    <t>2019/05/07 8:46:51 PM GMT+8</t>
  </si>
  <si>
    <t>FPS167</t>
  </si>
  <si>
    <t>2019/05/07 9:10:10 PM GMT+8</t>
  </si>
  <si>
    <t>FPS168</t>
  </si>
  <si>
    <t>2019/05/07 9:18:50 PM GMT+8</t>
  </si>
  <si>
    <t>FPS169</t>
  </si>
  <si>
    <t>2019/05/07 9:19:56 PM GMT+8</t>
  </si>
  <si>
    <t>FPS170</t>
  </si>
  <si>
    <t>2019/05/07 9:21:20 PM GMT+8</t>
  </si>
  <si>
    <t>FPS171</t>
  </si>
  <si>
    <t>2019/05/07 9:21:38 PM GMT+8</t>
  </si>
  <si>
    <t>FPS172</t>
  </si>
  <si>
    <t>2019/05/07 9:35:57 PM GMT+8</t>
  </si>
  <si>
    <t>FPS173</t>
  </si>
  <si>
    <t>2019/05/07 9:42:26 PM GMT+8</t>
  </si>
  <si>
    <t>FPS174</t>
  </si>
  <si>
    <t>2019/05/07 10:25:13 PM GMT+8</t>
  </si>
  <si>
    <t>FPS175</t>
  </si>
  <si>
    <t>2019/05/07 10:45:27 PM GMT+8</t>
  </si>
  <si>
    <t>FPS176</t>
  </si>
  <si>
    <t>2019/05/07 11:05:22 PM GMT+8</t>
  </si>
  <si>
    <t>FPS177</t>
  </si>
  <si>
    <t>2019/05/07 11:14:44 PM GMT+8</t>
  </si>
  <si>
    <t>FPS178</t>
  </si>
  <si>
    <t>2019/05/08 1:09:01 AM GMT+8</t>
  </si>
  <si>
    <t>FPS179</t>
  </si>
  <si>
    <t>2019/05/08 1:12:06 AM GMT+8</t>
  </si>
  <si>
    <t>FPS180</t>
  </si>
  <si>
    <t>2019/05/08 1:14:27 AM GMT+8</t>
  </si>
  <si>
    <t>FPS181</t>
  </si>
  <si>
    <t>2019/05/08 1:15:02 AM GMT+8</t>
  </si>
  <si>
    <t>FPS182</t>
  </si>
  <si>
    <t>2019/05/08 1:15:18 AM GMT+8</t>
  </si>
  <si>
    <t>FPS183</t>
  </si>
  <si>
    <t>2019/05/08 1:16:11 AM GMT+8</t>
  </si>
  <si>
    <t>FPS184</t>
  </si>
  <si>
    <t>FPS185</t>
  </si>
  <si>
    <t>2019/05/08 1:17:19 AM GMT+8</t>
  </si>
  <si>
    <t>FPS186</t>
  </si>
  <si>
    <t>2019/05/08 1:26:19 AM GMT+8</t>
  </si>
  <si>
    <t>FPS187</t>
  </si>
  <si>
    <t>2019/05/08 1:57:27 AM GMT+8</t>
  </si>
  <si>
    <t>FPS188</t>
  </si>
  <si>
    <t>2019/05/08 2:11:03 AM GMT+8</t>
  </si>
  <si>
    <t>FPS189</t>
  </si>
  <si>
    <t>2019/05/08 2:40:06 AM GMT+8</t>
  </si>
  <si>
    <t>FPS190</t>
  </si>
  <si>
    <t>2019/05/08 2:41:21 AM GMT+8</t>
  </si>
  <si>
    <t>FPS191</t>
  </si>
  <si>
    <t>2019/05/08 3:31:40 AM GMT+8</t>
  </si>
  <si>
    <t>FPS192</t>
  </si>
  <si>
    <t>2019/05/08 9:47:54 AM GMT+8</t>
  </si>
  <si>
    <t>FPS193</t>
  </si>
  <si>
    <t>2019/05/08 10:48:53 AM GMT+8</t>
  </si>
  <si>
    <t>FPS194</t>
  </si>
  <si>
    <t>2019/05/08 10:56:46 AM GMT+8</t>
  </si>
  <si>
    <t>FPS195</t>
  </si>
  <si>
    <t>2019/05/08 11:00:15 AM GMT+8</t>
  </si>
  <si>
    <t>FPS196</t>
  </si>
  <si>
    <t>2019/05/08 11:01:02 AM GMT+8</t>
  </si>
  <si>
    <t>FPS197</t>
  </si>
  <si>
    <t>2019/05/08 11:01:38 AM GMT+8</t>
  </si>
  <si>
    <t>FPS198</t>
  </si>
  <si>
    <t>2019/05/08 11:01:41 AM GMT+8</t>
  </si>
  <si>
    <t>FPS199</t>
  </si>
  <si>
    <t>2019/05/08 11:04:18 AM GMT+8</t>
  </si>
  <si>
    <t>FPS200</t>
  </si>
  <si>
    <t>2019/05/08 11:18:27 AM GMT+8</t>
  </si>
  <si>
    <t>FPS201</t>
  </si>
  <si>
    <t>2019/05/08 11:19:03 AM GMT+8</t>
  </si>
  <si>
    <t>FPS202</t>
  </si>
  <si>
    <t>2019/05/08 11:28:48 AM GMT+8</t>
  </si>
  <si>
    <t>FPS203</t>
  </si>
  <si>
    <t>2019/05/08 11:33:11 AM GMT+8</t>
  </si>
  <si>
    <t>FPS204</t>
  </si>
  <si>
    <t>2019/05/08 11:41:03 AM GMT+8</t>
  </si>
  <si>
    <t>FPS205</t>
  </si>
  <si>
    <t>2019/05/08 12:09:32 PM GMT+8</t>
  </si>
  <si>
    <t>FPS206</t>
  </si>
  <si>
    <t>2019/05/08 12:10:04 PM GMT+8</t>
  </si>
  <si>
    <t>FPS207</t>
  </si>
  <si>
    <t>2019/05/08 12:10:38 PM GMT+8</t>
  </si>
  <si>
    <t>FPS208</t>
  </si>
  <si>
    <t>2019/05/08 12:11:05 PM GMT+8</t>
  </si>
  <si>
    <t>FPS209</t>
  </si>
  <si>
    <t>2019/05/08 12:11:37 PM GMT+8</t>
  </si>
  <si>
    <t>FPS210</t>
  </si>
  <si>
    <t>2019/05/08 12:11:49 PM GMT+8</t>
  </si>
  <si>
    <t>FPS211</t>
  </si>
  <si>
    <t>2019/05/08 12:12:20 PM GMT+8</t>
  </si>
  <si>
    <t>FPS212</t>
  </si>
  <si>
    <t>2019/05/08 12:13:10 PM GMT+8</t>
  </si>
  <si>
    <t>FPS213</t>
  </si>
  <si>
    <t>2019/05/08 12:16:36 PM GMT+8</t>
  </si>
  <si>
    <t>FPS214</t>
  </si>
  <si>
    <t>2019/05/08 12:16:59 PM GMT+8</t>
  </si>
  <si>
    <t>FPS215</t>
  </si>
  <si>
    <t>2019/05/08 12:17:34 PM GMT+8</t>
  </si>
  <si>
    <t>FPS216</t>
  </si>
  <si>
    <t>2019/05/08 12:18:07 PM GMT+8</t>
  </si>
  <si>
    <t>FPS217</t>
  </si>
  <si>
    <t>2019/05/08 12:23:28 PM GMT+8</t>
  </si>
  <si>
    <t>FPS218</t>
  </si>
  <si>
    <t>2019/05/08 12:24:54 PM GMT+8</t>
  </si>
  <si>
    <t>FPS219</t>
  </si>
  <si>
    <t>2019/05/08 12:26:29 PM GMT+8</t>
  </si>
  <si>
    <t>FPS220</t>
  </si>
  <si>
    <t>2019/05/08 12:33:51 PM GMT+8</t>
  </si>
  <si>
    <t>FPS221</t>
  </si>
  <si>
    <t>2019/05/08 12:35:06 PM GMT+8</t>
  </si>
  <si>
    <t>FPS222</t>
  </si>
  <si>
    <t>2019/05/08 12:38:28 PM GMT+8</t>
  </si>
  <si>
    <t>FPS223</t>
  </si>
  <si>
    <t>2019/05/08 12:45:41 PM GMT+8</t>
  </si>
  <si>
    <t>FPS224</t>
  </si>
  <si>
    <t>2019/05/08 12:55:02 PM GMT+8</t>
  </si>
  <si>
    <t>FPS225</t>
  </si>
  <si>
    <t>2019/05/08 1:03:16 PM GMT+8</t>
  </si>
  <si>
    <t>FPS226</t>
  </si>
  <si>
    <t>2019/05/08 1:14:13 PM GMT+8</t>
  </si>
  <si>
    <t>FPS227</t>
  </si>
  <si>
    <t>2019/05/08 1:22:46 PM GMT+8</t>
  </si>
  <si>
    <t>FPS228</t>
  </si>
  <si>
    <t>2019/05/08 1:24:22 PM GMT+8</t>
  </si>
  <si>
    <t>FPS229</t>
  </si>
  <si>
    <t>2019/05/08 1:25:49 PM GMT+8</t>
  </si>
  <si>
    <t>FPS230</t>
  </si>
  <si>
    <t>2019/05/08 1:44:31 PM GMT+8</t>
  </si>
  <si>
    <t>FPS231</t>
  </si>
  <si>
    <t>2019/05/08 1:51:32 PM GMT+8</t>
  </si>
  <si>
    <t>FPS232</t>
  </si>
  <si>
    <t>2019/05/08 1:51:48 PM GMT+8</t>
  </si>
  <si>
    <t>FPS233</t>
  </si>
  <si>
    <t>2019/05/08 1:54:38 PM GMT+8</t>
  </si>
  <si>
    <t>FPS234</t>
  </si>
  <si>
    <t>2019/05/08 1:59:56 PM GMT+8</t>
  </si>
  <si>
    <t>FPS235</t>
  </si>
  <si>
    <t>2019/05/08 2:04:33 PM GMT+8</t>
  </si>
  <si>
    <t>FPS236</t>
  </si>
  <si>
    <t>2019/05/08 2:38:01 PM GMT+8</t>
  </si>
  <si>
    <t>FPS237</t>
  </si>
  <si>
    <t>2019/05/08 2:40:18 PM GMT+8</t>
  </si>
  <si>
    <t>FPS238</t>
  </si>
  <si>
    <t>2019/05/08 2:40:34 PM GMT+8</t>
  </si>
  <si>
    <t>FPS239</t>
  </si>
  <si>
    <t>2019/05/08 3:52:45 PM GMT+8</t>
  </si>
  <si>
    <t>FPS240</t>
  </si>
  <si>
    <t>2019/05/08 4:12:33 PM GMT+8</t>
  </si>
  <si>
    <t>FPS241</t>
  </si>
  <si>
    <t>2019/05/08 4:14:33 PM GMT+8</t>
  </si>
  <si>
    <t>FPS242</t>
  </si>
  <si>
    <t>2019/05/08 4:20:38 PM GMT+8</t>
  </si>
  <si>
    <t>FPS243</t>
  </si>
  <si>
    <t>2019/05/08 4:50:14 PM GMT+8</t>
  </si>
  <si>
    <t>FPS244</t>
  </si>
  <si>
    <t>2019/05/08 5:03:32 PM GMT+8</t>
  </si>
  <si>
    <t>FPS245</t>
  </si>
  <si>
    <t>2019/05/08 5:54:40 PM GMT+8</t>
  </si>
  <si>
    <t>FPS246</t>
  </si>
  <si>
    <t>2019/05/08 5:59:40 PM GMT+8</t>
  </si>
  <si>
    <t>FPS247</t>
  </si>
  <si>
    <t>2019/05/08 6:07:40 PM GMT+8</t>
  </si>
  <si>
    <t>FPS248</t>
  </si>
  <si>
    <t>2019/05/08 6:19:33 PM GMT+8</t>
  </si>
  <si>
    <t>FPS249</t>
  </si>
  <si>
    <t>2019/05/08 7:05:58 PM GMT+8</t>
  </si>
  <si>
    <t>FPS250</t>
  </si>
  <si>
    <t>2019/05/08 7:07:28 PM GMT+8</t>
  </si>
  <si>
    <t>FPS251</t>
  </si>
  <si>
    <t>2019/05/08 7:10:38 PM GMT+8</t>
  </si>
  <si>
    <t>FPS252</t>
  </si>
  <si>
    <t>2019/05/08 7:17:36 PM GMT+8</t>
  </si>
  <si>
    <t>FPS253</t>
  </si>
  <si>
    <t>2019/05/08 10:17:09 PM GMT+8</t>
  </si>
  <si>
    <t>FPS254</t>
  </si>
  <si>
    <t>2019/05/08 11:07:06 PM GMT+8</t>
  </si>
  <si>
    <t>FPS255</t>
  </si>
  <si>
    <t>2019/05/09 12:40:17 AM GMT+8</t>
  </si>
  <si>
    <t>FPS256</t>
  </si>
  <si>
    <t>2019/05/09 12:46:32 AM GMT+8</t>
  </si>
  <si>
    <t>FPS257</t>
  </si>
  <si>
    <t>2019/05/09 2:23:31 AM GMT+8</t>
  </si>
  <si>
    <t>FPS258</t>
  </si>
  <si>
    <t>2019/05/09 10:04:18 AM GMT+8</t>
  </si>
  <si>
    <t>FPS259</t>
  </si>
  <si>
    <t>2019/05/09 10:43:42 AM GMT+8</t>
  </si>
  <si>
    <t>FPS260</t>
  </si>
  <si>
    <t>2019/05/09 10:47:53 AM GMT+8</t>
  </si>
  <si>
    <t>FPS261</t>
  </si>
  <si>
    <t>2019/05/09 3:25:56 PM GMT+8</t>
  </si>
  <si>
    <t>FPS262</t>
  </si>
  <si>
    <t>2019/05/10 1:07:43 AM GMT+8</t>
  </si>
  <si>
    <t>FPS263</t>
  </si>
  <si>
    <t>FPS264</t>
  </si>
  <si>
    <t>2019/05/10 1:08:37 AM GMT+8</t>
  </si>
  <si>
    <t>FPS265</t>
  </si>
  <si>
    <t>2019/05/10 1:08:44 AM GMT+8</t>
  </si>
  <si>
    <t>FPS266</t>
  </si>
  <si>
    <t>2019/05/10 1:08:46 AM GMT+8</t>
  </si>
  <si>
    <t>FPS267</t>
  </si>
  <si>
    <t>2019/05/10 1:08:57 AM GMT+8</t>
  </si>
  <si>
    <t>FPS268</t>
  </si>
  <si>
    <t>2019/05/10 1:09:22 AM GMT+8</t>
  </si>
  <si>
    <t>FPS269</t>
  </si>
  <si>
    <t>2019/05/10 1:10:39 AM GMT+8</t>
  </si>
  <si>
    <t>FPS270</t>
  </si>
  <si>
    <t>2019/05/10 1:11:07 AM GMT+8</t>
  </si>
  <si>
    <t>FPS271</t>
  </si>
  <si>
    <t>2019/05/10 1:11:51 AM GMT+8</t>
  </si>
  <si>
    <t>FPS272</t>
  </si>
  <si>
    <t>2019/05/10 1:12:09 AM GMT+8</t>
  </si>
  <si>
    <t>FPS273</t>
  </si>
  <si>
    <t>2019/05/10 1:17:19 AM GMT+8</t>
  </si>
  <si>
    <t>FPS274</t>
  </si>
  <si>
    <t>2019/05/10 1:30:45 AM GMT+8</t>
  </si>
  <si>
    <t>FPS275</t>
  </si>
  <si>
    <t>2019/05/10 1:32:30 AM GMT+8</t>
  </si>
  <si>
    <t>FPS276</t>
  </si>
  <si>
    <t>2019/05/10 1:34:44 AM GMT+8</t>
  </si>
  <si>
    <t>FPS277</t>
  </si>
  <si>
    <t>2019/05/10 1:46:27 AM GMT+8</t>
  </si>
  <si>
    <t>FPS278</t>
  </si>
  <si>
    <t>2019/05/10 1:51:17 AM GMT+8</t>
  </si>
  <si>
    <t>FPS279</t>
  </si>
  <si>
    <t>2019/05/10 2:01:42 AM GMT+8</t>
  </si>
  <si>
    <t>FPS280</t>
  </si>
  <si>
    <t>2019/05/10 2:54:19 AM GMT+8</t>
  </si>
  <si>
    <t>FPS281</t>
  </si>
  <si>
    <t>2019/05/10 4:24:00 AM GMT+8</t>
  </si>
  <si>
    <t>FPS282</t>
  </si>
  <si>
    <t>2019/05/10 9:13:05 AM GMT+8</t>
  </si>
  <si>
    <t>FPS283</t>
  </si>
  <si>
    <t>2019/05/10 9:24:00 AM GMT+8</t>
  </si>
  <si>
    <t>FPS284</t>
  </si>
  <si>
    <t>2019/05/10 9:32:54 AM GMT+8</t>
  </si>
  <si>
    <t>FPS285</t>
  </si>
  <si>
    <t>2019/05/10 12:09:17 PM GMT+8</t>
  </si>
  <si>
    <t>FPS286</t>
  </si>
  <si>
    <t>2019/05/10 12:52:17 PM GMT+8</t>
  </si>
  <si>
    <t>FPS287</t>
  </si>
  <si>
    <t>2019/05/10 12:55:42 PM GMT+8</t>
  </si>
  <si>
    <t>FPS288</t>
  </si>
  <si>
    <t>Date</t>
  </si>
  <si>
    <t>Questions</t>
  </si>
  <si>
    <t>Proportion of Nationalities</t>
  </si>
  <si>
    <t>Gender Proportion</t>
  </si>
  <si>
    <t>Most common food</t>
  </si>
  <si>
    <t>Most common drinks</t>
  </si>
  <si>
    <t>Most common age group</t>
  </si>
  <si>
    <t>Proportion for deserts</t>
  </si>
  <si>
    <t>Most common shopping time</t>
  </si>
  <si>
    <t>Grand Total</t>
  </si>
  <si>
    <t>Count of Nationality</t>
  </si>
  <si>
    <t>Count of Food</t>
  </si>
  <si>
    <t>Count of Gender</t>
  </si>
  <si>
    <t>Ratio Male to Female</t>
  </si>
  <si>
    <t>Unknown</t>
  </si>
  <si>
    <t>Age groups</t>
  </si>
  <si>
    <t>Count of Age groups</t>
  </si>
  <si>
    <t>Nigerian</t>
  </si>
  <si>
    <t>Algerian</t>
  </si>
  <si>
    <t>Korean</t>
  </si>
  <si>
    <t>Count of Juice</t>
  </si>
  <si>
    <t>Which day had most people</t>
  </si>
  <si>
    <t>Most common:</t>
  </si>
  <si>
    <t>most common:</t>
  </si>
  <si>
    <t>Count of Dessert</t>
  </si>
  <si>
    <t>Natioanlity most surveyed</t>
  </si>
  <si>
    <t>Adults (25-50)</t>
  </si>
  <si>
    <t>Chinese</t>
  </si>
  <si>
    <t>Insights</t>
  </si>
  <si>
    <t>Youth (16-24)</t>
  </si>
  <si>
    <t>Most people who participated were female (58%)</t>
  </si>
  <si>
    <t>Total</t>
  </si>
  <si>
    <t>287 reliable data of 288</t>
  </si>
  <si>
    <t>Times</t>
  </si>
  <si>
    <t>People btw 25-50 most common</t>
  </si>
  <si>
    <t>Indians 83.97%</t>
  </si>
  <si>
    <t>Malaysians 7%</t>
  </si>
  <si>
    <t>Indonesians 4%</t>
  </si>
  <si>
    <t>Pakistanis 2%</t>
  </si>
  <si>
    <t>Maldivians 1%</t>
  </si>
  <si>
    <t>Japan  0.7%</t>
  </si>
  <si>
    <t>Others 1.3%</t>
  </si>
  <si>
    <t>food pref: Traditional</t>
  </si>
  <si>
    <t>juice pref: Fresh juice</t>
  </si>
  <si>
    <t>Pop time: 4PM</t>
  </si>
  <si>
    <t>Most people undecided about dessert</t>
  </si>
  <si>
    <t>Numbers</t>
  </si>
  <si>
    <t>Food Pref</t>
  </si>
  <si>
    <t>Juice Pref</t>
  </si>
  <si>
    <t>Pop Time</t>
  </si>
  <si>
    <t>Pop Day</t>
  </si>
  <si>
    <t>Adults</t>
  </si>
  <si>
    <t>Children</t>
  </si>
  <si>
    <t>Youth</t>
  </si>
  <si>
    <t>Old</t>
  </si>
  <si>
    <t>Women: Trad</t>
  </si>
  <si>
    <t>Women: Fresh</t>
  </si>
  <si>
    <t>Western</t>
  </si>
  <si>
    <t>Fresh</t>
  </si>
  <si>
    <t>62% Maybe</t>
  </si>
  <si>
    <t>trad</t>
  </si>
  <si>
    <t>fresh</t>
  </si>
  <si>
    <t>51% Yes</t>
  </si>
  <si>
    <t>42% Maybe</t>
  </si>
  <si>
    <t>50% Y/N</t>
  </si>
  <si>
    <t>Children (&lt;15)</t>
  </si>
  <si>
    <t>Old (&gt;51)</t>
  </si>
  <si>
    <t>Day</t>
  </si>
  <si>
    <t>Wed</t>
  </si>
  <si>
    <t>Count of Day</t>
  </si>
  <si>
    <t>Tue</t>
  </si>
  <si>
    <t>Thu</t>
  </si>
  <si>
    <t>Fri</t>
  </si>
  <si>
    <t>Time</t>
  </si>
  <si>
    <t>1:03:16 PM</t>
  </si>
  <si>
    <t>1:09:01 AM</t>
  </si>
  <si>
    <t>1:12:06 AM</t>
  </si>
  <si>
    <t>1:14:13 PM</t>
  </si>
  <si>
    <t>1:14:27 AM</t>
  </si>
  <si>
    <t>1:15:02 AM</t>
  </si>
  <si>
    <t>1:15:18 AM</t>
  </si>
  <si>
    <t>1:16:11 AM</t>
  </si>
  <si>
    <t>1:17:19 AM</t>
  </si>
  <si>
    <t>1:22:46 PM</t>
  </si>
  <si>
    <t>1:24:22 PM</t>
  </si>
  <si>
    <t>1:25:49 PM</t>
  </si>
  <si>
    <t>1:26:19 AM</t>
  </si>
  <si>
    <t>1:44:31 PM</t>
  </si>
  <si>
    <t>1:51:32 PM</t>
  </si>
  <si>
    <t>1:51:48 PM</t>
  </si>
  <si>
    <t>1:54:38 PM</t>
  </si>
  <si>
    <t>1:57:27 AM</t>
  </si>
  <si>
    <t>1:59:56 PM</t>
  </si>
  <si>
    <t>2:04:33 PM</t>
  </si>
  <si>
    <t>2:11:03 AM</t>
  </si>
  <si>
    <t>2:38:01 PM</t>
  </si>
  <si>
    <t>2:40:06 AM</t>
  </si>
  <si>
    <t>2:40:18 PM</t>
  </si>
  <si>
    <t>2:40:34 PM</t>
  </si>
  <si>
    <t>2:41:21 AM</t>
  </si>
  <si>
    <t>3:31:40 AM</t>
  </si>
  <si>
    <t>3:52:45 PM</t>
  </si>
  <si>
    <t>4:12:33 PM</t>
  </si>
  <si>
    <t>4:14:33 PM</t>
  </si>
  <si>
    <t>4:20:38 PM</t>
  </si>
  <si>
    <t>4:50:14 PM</t>
  </si>
  <si>
    <t>5:03:32 PM</t>
  </si>
  <si>
    <t>5:54:40 PM</t>
  </si>
  <si>
    <t>5:59:40 PM</t>
  </si>
  <si>
    <t>6:07:40 PM</t>
  </si>
  <si>
    <t>6:19:33 PM</t>
  </si>
  <si>
    <t>7:05:58 PM</t>
  </si>
  <si>
    <t>7:07:28 PM</t>
  </si>
  <si>
    <t>7:10:38 PM</t>
  </si>
  <si>
    <t>7:17:36 PM</t>
  </si>
  <si>
    <t>9:47:54 AM</t>
  </si>
  <si>
    <t xml:space="preserve">Time </t>
  </si>
  <si>
    <t>14:00</t>
  </si>
  <si>
    <t>15:00</t>
  </si>
  <si>
    <t>16:00</t>
  </si>
  <si>
    <t>17:00</t>
  </si>
  <si>
    <t>18:00</t>
  </si>
  <si>
    <t>19:00</t>
  </si>
  <si>
    <t>20:00</t>
  </si>
  <si>
    <t>21:00</t>
  </si>
  <si>
    <t>13:00</t>
  </si>
  <si>
    <t>Pop day: 7th (Tue)</t>
  </si>
  <si>
    <t>2019/05/07</t>
  </si>
  <si>
    <t>2019/05/08</t>
  </si>
  <si>
    <t>2019/05/09</t>
  </si>
  <si>
    <t>2019/05/10</t>
  </si>
  <si>
    <t>12:55:02 PM</t>
  </si>
  <si>
    <t>12:52:17 PM</t>
  </si>
  <si>
    <t>12:46:32 AM</t>
  </si>
  <si>
    <t>12:45:41 PM</t>
  </si>
  <si>
    <t>12:40:17 AM</t>
  </si>
  <si>
    <t>12:38:28 PM</t>
  </si>
  <si>
    <t>12:35:06 PM</t>
  </si>
  <si>
    <t>12:33:51 PM</t>
  </si>
  <si>
    <t>12:26:29 PM</t>
  </si>
  <si>
    <t>12:24:54 PM</t>
  </si>
  <si>
    <t>12:23:28 PM</t>
  </si>
  <si>
    <t>12:18:07 PM</t>
  </si>
  <si>
    <t>12:17:34 PM</t>
  </si>
  <si>
    <t>12:16:59 PM</t>
  </si>
  <si>
    <t>12:16:36 PM</t>
  </si>
  <si>
    <t>12:13:10 PM</t>
  </si>
  <si>
    <t>12:12:20 PM</t>
  </si>
  <si>
    <t>12:11:49 PM</t>
  </si>
  <si>
    <t>12:11:37 PM</t>
  </si>
  <si>
    <t>12:11:05 PM</t>
  </si>
  <si>
    <t>12:10:38 PM</t>
  </si>
  <si>
    <t>12:10:04 PM</t>
  </si>
  <si>
    <t>12:09:32 PM</t>
  </si>
  <si>
    <t>12:09:17 PM</t>
  </si>
  <si>
    <t>11:41:03 AM</t>
  </si>
  <si>
    <t>11:33:11 AM</t>
  </si>
  <si>
    <t>11:28:48 AM</t>
  </si>
  <si>
    <t>11:19:03 AM</t>
  </si>
  <si>
    <t>11:18:27 AM</t>
  </si>
  <si>
    <t>11:14:44 PM</t>
  </si>
  <si>
    <t>11:07:06 PM</t>
  </si>
  <si>
    <t>11:05:22 PM</t>
  </si>
  <si>
    <t>11:04:18 AM</t>
  </si>
  <si>
    <t>11:01:41 AM</t>
  </si>
  <si>
    <t>11:01:38 AM</t>
  </si>
  <si>
    <t>11:01:02 AM</t>
  </si>
  <si>
    <t>11:00:15 AM</t>
  </si>
  <si>
    <t>10:56:46 AM</t>
  </si>
  <si>
    <t>10:48:53 AM</t>
  </si>
  <si>
    <t>10:47:53 AM</t>
  </si>
  <si>
    <t>10:45:27 PM</t>
  </si>
  <si>
    <t>10:43:42 AM</t>
  </si>
  <si>
    <t>10:25:13 PM</t>
  </si>
  <si>
    <t>10:17:09 PM</t>
  </si>
  <si>
    <t>10:04:18 AM</t>
  </si>
  <si>
    <t>2:59:13 PM</t>
  </si>
  <si>
    <t>2:59:45 PM</t>
  </si>
  <si>
    <t>3:00:05 PM</t>
  </si>
  <si>
    <t>3:00:11 PM</t>
  </si>
  <si>
    <t>3:02:50 PM</t>
  </si>
  <si>
    <t>3:03:34 PM</t>
  </si>
  <si>
    <t>3:03:48 PM</t>
  </si>
  <si>
    <t>3:04:37 PM</t>
  </si>
  <si>
    <t>3:05:39 PM</t>
  </si>
  <si>
    <t>3:06:53 PM</t>
  </si>
  <si>
    <t>3:07:26 PM</t>
  </si>
  <si>
    <t>3:07:36 PM</t>
  </si>
  <si>
    <t>3:07:49 PM</t>
  </si>
  <si>
    <t>3:09:06 PM</t>
  </si>
  <si>
    <t>3:09:47 PM</t>
  </si>
  <si>
    <t>3:10:37 PM</t>
  </si>
  <si>
    <t>3:12:29 PM</t>
  </si>
  <si>
    <t>3:13:11 PM</t>
  </si>
  <si>
    <t>3:18:07 PM</t>
  </si>
  <si>
    <t>3:18:21 PM</t>
  </si>
  <si>
    <t>3:20:06 PM</t>
  </si>
  <si>
    <t>3:21:27 PM</t>
  </si>
  <si>
    <t>3:21:40 PM</t>
  </si>
  <si>
    <t>3:22:09 PM</t>
  </si>
  <si>
    <t>3:24:47 PM</t>
  </si>
  <si>
    <t>3:29:38 PM</t>
  </si>
  <si>
    <t>3:31:17 PM</t>
  </si>
  <si>
    <t>3:33:04 PM</t>
  </si>
  <si>
    <t>3:33:40 PM</t>
  </si>
  <si>
    <t>3:42:00 PM</t>
  </si>
  <si>
    <t>3:42:05 PM</t>
  </si>
  <si>
    <t>3:46:10 PM</t>
  </si>
  <si>
    <t>3:46:28 PM</t>
  </si>
  <si>
    <t>3:46:56 PM</t>
  </si>
  <si>
    <t>3:47:18 PM</t>
  </si>
  <si>
    <t>3:47:44 PM</t>
  </si>
  <si>
    <t>3:48:18 PM</t>
  </si>
  <si>
    <t>3:48:35 PM</t>
  </si>
  <si>
    <t>3:49:18 PM</t>
  </si>
  <si>
    <t>3:57:01 PM</t>
  </si>
  <si>
    <t>3:58:08 PM</t>
  </si>
  <si>
    <t>3:59:01 PM</t>
  </si>
  <si>
    <t>3:59:37 PM</t>
  </si>
  <si>
    <t>4:00:28 PM</t>
  </si>
  <si>
    <t>4:00:47 PM</t>
  </si>
  <si>
    <t>4:01:42 PM</t>
  </si>
  <si>
    <t>4:01:44 PM</t>
  </si>
  <si>
    <t>4:02:29 PM</t>
  </si>
  <si>
    <t>4:03:06 PM</t>
  </si>
  <si>
    <t>4:03:45 PM</t>
  </si>
  <si>
    <t>4:04:58 PM</t>
  </si>
  <si>
    <t>4:05:29 PM</t>
  </si>
  <si>
    <t>4:05:34 PM</t>
  </si>
  <si>
    <t>4:09:53 PM</t>
  </si>
  <si>
    <t>4:10:02 PM</t>
  </si>
  <si>
    <t>4:10:56 PM</t>
  </si>
  <si>
    <t>4:11:01 PM</t>
  </si>
  <si>
    <t>4:11:10 PM</t>
  </si>
  <si>
    <t>4:11:51 PM</t>
  </si>
  <si>
    <t>4:12:12 PM</t>
  </si>
  <si>
    <t>4:14:01 PM</t>
  </si>
  <si>
    <t>4:14:02 PM</t>
  </si>
  <si>
    <t>4:14:48 PM</t>
  </si>
  <si>
    <t>4:15:12 PM</t>
  </si>
  <si>
    <t>4:15:14 PM</t>
  </si>
  <si>
    <t>4:15:35 PM</t>
  </si>
  <si>
    <t>4:16:34 PM</t>
  </si>
  <si>
    <t>4:16:36 PM</t>
  </si>
  <si>
    <t>4:17:15 PM</t>
  </si>
  <si>
    <t>4:17:44 PM</t>
  </si>
  <si>
    <t>4:17:56 PM</t>
  </si>
  <si>
    <t>4:18:00 PM</t>
  </si>
  <si>
    <t>4:18:31 PM</t>
  </si>
  <si>
    <t>4:18:51 PM</t>
  </si>
  <si>
    <t>4:24:03 PM</t>
  </si>
  <si>
    <t>4:26:19 PM</t>
  </si>
  <si>
    <t>4:27:22 PM</t>
  </si>
  <si>
    <t>4:28:49 PM</t>
  </si>
  <si>
    <t>4:29:55 PM</t>
  </si>
  <si>
    <t>4:30:31 PM</t>
  </si>
  <si>
    <t>4:32:08 PM</t>
  </si>
  <si>
    <t>4:32:17 PM</t>
  </si>
  <si>
    <t>4:38:13 PM</t>
  </si>
  <si>
    <t>4:40:23 PM</t>
  </si>
  <si>
    <t>4:40:48 PM</t>
  </si>
  <si>
    <t>4:41:11 PM</t>
  </si>
  <si>
    <t>4:41:57 PM</t>
  </si>
  <si>
    <t>4:42:12 PM</t>
  </si>
  <si>
    <t>4:42:13 PM</t>
  </si>
  <si>
    <t>4:42:50 PM</t>
  </si>
  <si>
    <t>4:42:57 PM</t>
  </si>
  <si>
    <t>4:43:54 PM</t>
  </si>
  <si>
    <t>4:43:58 PM</t>
  </si>
  <si>
    <t>4:52:25 PM</t>
  </si>
  <si>
    <t>4:54:25 PM</t>
  </si>
  <si>
    <t>4:55:54 PM</t>
  </si>
  <si>
    <t>4:56:06 PM</t>
  </si>
  <si>
    <t>4:56:30 PM</t>
  </si>
  <si>
    <t>4:56:54 PM</t>
  </si>
  <si>
    <t>4:58:26 PM</t>
  </si>
  <si>
    <t>4:59:00 PM</t>
  </si>
  <si>
    <t>4:59:12 PM</t>
  </si>
  <si>
    <t>5:04:10 PM</t>
  </si>
  <si>
    <t>5:04:27 PM</t>
  </si>
  <si>
    <t>5:04:39 PM</t>
  </si>
  <si>
    <t>5:05:59 PM</t>
  </si>
  <si>
    <t>5:07:17 PM</t>
  </si>
  <si>
    <t>5:08:34 PM</t>
  </si>
  <si>
    <t>5:08:56 PM</t>
  </si>
  <si>
    <t>5:09:11 PM</t>
  </si>
  <si>
    <t>5:09:24 PM</t>
  </si>
  <si>
    <t>5:10:36 PM</t>
  </si>
  <si>
    <t>5:14:11 PM</t>
  </si>
  <si>
    <t>5:16:02 PM</t>
  </si>
  <si>
    <t>5:16:36 PM</t>
  </si>
  <si>
    <t>5:17:07 PM</t>
  </si>
  <si>
    <t>5:17:29 PM</t>
  </si>
  <si>
    <t>5:22:35 PM</t>
  </si>
  <si>
    <t>5:23:21 PM</t>
  </si>
  <si>
    <t>5:26:19 PM</t>
  </si>
  <si>
    <t>5:27:07 PM</t>
  </si>
  <si>
    <t>5:27:35 PM</t>
  </si>
  <si>
    <t>5:29:01 PM</t>
  </si>
  <si>
    <t>5:36:05 PM</t>
  </si>
  <si>
    <t>5:36:34 PM</t>
  </si>
  <si>
    <t>5:41:07 PM</t>
  </si>
  <si>
    <t>5:42:59 PM</t>
  </si>
  <si>
    <t>5:49:44 PM</t>
  </si>
  <si>
    <t>5:58:36 PM</t>
  </si>
  <si>
    <t>5:59:10 PM</t>
  </si>
  <si>
    <t>6:04:23 PM</t>
  </si>
  <si>
    <t>6:04:46 PM</t>
  </si>
  <si>
    <t>6:05:40 PM</t>
  </si>
  <si>
    <t>6:07:24 PM</t>
  </si>
  <si>
    <t>6:11:16 PM</t>
  </si>
  <si>
    <t>6:12:42 PM</t>
  </si>
  <si>
    <t>6:13:09 PM</t>
  </si>
  <si>
    <t>6:14:07 PM</t>
  </si>
  <si>
    <t>6:14:39 PM</t>
  </si>
  <si>
    <t>6:15:32 PM</t>
  </si>
  <si>
    <t>6:16:11 PM</t>
  </si>
  <si>
    <t>6:16:38 PM</t>
  </si>
  <si>
    <t>6:16:52 PM</t>
  </si>
  <si>
    <t>6:17:35 PM</t>
  </si>
  <si>
    <t>6:35:24 PM</t>
  </si>
  <si>
    <t>6:40:04 PM</t>
  </si>
  <si>
    <t>6:49:28 PM</t>
  </si>
  <si>
    <t>6:53:37 PM</t>
  </si>
  <si>
    <t>6:55:45 PM</t>
  </si>
  <si>
    <t>6:56:49 PM</t>
  </si>
  <si>
    <t>6:57:42 PM</t>
  </si>
  <si>
    <t>7:02:00 PM</t>
  </si>
  <si>
    <t>7:04:32 PM</t>
  </si>
  <si>
    <t>7:04:50 PM</t>
  </si>
  <si>
    <t>7:13:29 PM</t>
  </si>
  <si>
    <t>7:15:18 PM</t>
  </si>
  <si>
    <t>7:16:13 PM</t>
  </si>
  <si>
    <t>7:17:54 PM</t>
  </si>
  <si>
    <t>7:34:56 PM</t>
  </si>
  <si>
    <t>7:36:02 PM</t>
  </si>
  <si>
    <t>7:51:37 PM</t>
  </si>
  <si>
    <t>7:55:21 PM</t>
  </si>
  <si>
    <t>8:19:30 PM</t>
  </si>
  <si>
    <t>8:32:30 PM</t>
  </si>
  <si>
    <t>8:32:32 PM</t>
  </si>
  <si>
    <t>8:46:51 PM</t>
  </si>
  <si>
    <t>9:10:10 PM</t>
  </si>
  <si>
    <t>9:18:50 PM</t>
  </si>
  <si>
    <t>9:19:56 PM</t>
  </si>
  <si>
    <t>9:21:20 PM</t>
  </si>
  <si>
    <t>9:21:38 PM</t>
  </si>
  <si>
    <t>9:35:57 PM</t>
  </si>
  <si>
    <t>9:42:26 PM</t>
  </si>
  <si>
    <t>2:23:31 AM</t>
  </si>
  <si>
    <t>3:25:56 PM</t>
  </si>
  <si>
    <t>1:07:43 AM</t>
  </si>
  <si>
    <t>1:08:37 AM</t>
  </si>
  <si>
    <t>1:08:44 AM</t>
  </si>
  <si>
    <t>1:08:46 AM</t>
  </si>
  <si>
    <t>1:08:57 AM</t>
  </si>
  <si>
    <t>1:09:22 AM</t>
  </si>
  <si>
    <t>1:10:39 AM</t>
  </si>
  <si>
    <t>1:11:07 AM</t>
  </si>
  <si>
    <t>1:11:51 AM</t>
  </si>
  <si>
    <t>1:12:09 AM</t>
  </si>
  <si>
    <t>1:30:45 AM</t>
  </si>
  <si>
    <t>1:32:30 AM</t>
  </si>
  <si>
    <t>1:34:44 AM</t>
  </si>
  <si>
    <t>1:46:27 AM</t>
  </si>
  <si>
    <t>1:51:17 AM</t>
  </si>
  <si>
    <t>2:01:42 AM</t>
  </si>
  <si>
    <t>2:54:19 AM</t>
  </si>
  <si>
    <t>4:24:00 AM</t>
  </si>
  <si>
    <t>9:13:05 AM</t>
  </si>
  <si>
    <t>9:24:00 AM</t>
  </si>
  <si>
    <t>9:32:54 AM</t>
  </si>
  <si>
    <t>Hours</t>
  </si>
  <si>
    <t>Count of Hours</t>
  </si>
  <si>
    <t>22:00</t>
  </si>
  <si>
    <t>23:00</t>
  </si>
  <si>
    <t>01:00</t>
  </si>
  <si>
    <t>02:00</t>
  </si>
  <si>
    <t>03:00</t>
  </si>
  <si>
    <t>09:00</t>
  </si>
  <si>
    <t>10:00</t>
  </si>
  <si>
    <t>11:00</t>
  </si>
  <si>
    <t>12:00</t>
  </si>
  <si>
    <t>00:00</t>
  </si>
  <si>
    <t>04:00</t>
  </si>
  <si>
    <t>Men: btw 2pm and 6pm</t>
  </si>
  <si>
    <t>INDIAN (83.97%)</t>
  </si>
  <si>
    <t>Asia</t>
  </si>
  <si>
    <t>Africa</t>
  </si>
  <si>
    <t>North America</t>
  </si>
  <si>
    <t>Continent</t>
  </si>
  <si>
    <t>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</si>
</sst>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ss;@"/>
    <numFmt numFmtId="165" formatCode="[$-F800]dddd\,\ mmmm\ dd\,\ yyyy"/>
  </numFmts>
  <fonts count="21"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8"/>
      <name val="Tw Cen MT"/>
      <family val="2"/>
      <scheme val="minor"/>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0" fillId="33" borderId="0" xfId="0" applyFill="1"/>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165" fontId="16" fillId="0" borderId="0" xfId="0" applyNumberFormat="1" applyFont="1"/>
    <xf numFmtId="165" fontId="0" fillId="0" borderId="0" xfId="0" applyNumberFormat="1"/>
    <xf numFmtId="0" fontId="16" fillId="0" borderId="0" xfId="0" applyFont="1" applyAlignment="1">
      <alignment horizontal="left"/>
    </xf>
    <xf numFmtId="9" fontId="0" fillId="0" borderId="0" xfId="42" applyFont="1"/>
    <xf numFmtId="0" fontId="0" fillId="0" borderId="0" xfId="0" applyAlignment="1">
      <alignment wrapText="1"/>
    </xf>
    <xf numFmtId="0" fontId="16" fillId="0" borderId="0" xfId="0" applyFont="1" applyAlignment="1">
      <alignment wrapText="1"/>
    </xf>
    <xf numFmtId="0" fontId="16" fillId="34" borderId="0" xfId="0" applyFont="1" applyFill="1"/>
    <xf numFmtId="0" fontId="16" fillId="34" borderId="0" xfId="0" applyFont="1" applyFill="1" applyAlignment="1">
      <alignment wrapText="1"/>
    </xf>
    <xf numFmtId="10" fontId="0" fillId="0" borderId="0" xfId="0" applyNumberFormat="1" applyAlignment="1">
      <alignment wrapText="1"/>
    </xf>
    <xf numFmtId="10" fontId="0" fillId="0" borderId="0" xfId="42" applyNumberFormat="1" applyFont="1"/>
    <xf numFmtId="0" fontId="16" fillId="34" borderId="0" xfId="0" applyFont="1" applyFill="1" applyAlignment="1">
      <alignment horizont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numFmt numFmtId="0" formatCode="General"/>
    </dxf>
    <dxf>
      <numFmt numFmtId="0" formatCode="General"/>
    </dxf>
    <dxf>
      <numFmt numFmtId="0" formatCode="General"/>
    </dxf>
    <dxf>
      <numFmt numFmtId="0" formatCode="General"/>
    </dxf>
    <dxf>
      <numFmt numFmtId="19" formatCode="m/d/yyyy"/>
    </dxf>
    <dxf>
      <numFmt numFmtId="19" formatCode="m/d/yyyy"/>
    </dxf>
    <dxf>
      <font>
        <b/>
        <i val="0"/>
        <strike val="0"/>
        <condense val="0"/>
        <extend val="0"/>
        <outline val="0"/>
        <shadow val="0"/>
        <u val="none"/>
        <vertAlign val="baseline"/>
        <sz val="11"/>
        <color theme="1"/>
        <name val="Tw Cen MT"/>
        <family val="2"/>
        <scheme val="minor"/>
      </font>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[Food Preference Dataset.xlsx]KPIs!Food</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t>FOOD PREFERENCE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KPIs!$K$1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KPIs!$J$2:$J$3</c:f>
              <c:strCache>
                <c:ptCount val="2"/>
                <c:pt idx="0">
                  <c:v>Traditional food</c:v>
                </c:pt>
                <c:pt idx="1">
                  <c:v>Western Food</c:v>
                </c:pt>
              </c:strCache>
            </c:strRef>
          </c:cat>
          <c:val>
            <c:numRef>
              <c:f>KPIs!$K$2:$K$3</c:f>
              <c:numCache>
                <c:formatCode>General</c:formatCode>
                <c:ptCount val="2"/>
                <c:pt idx="0">
                  <c:v>237</c:v>
                </c:pt>
                <c:pt idx="1">
                  <c:v>50</c:v>
                </c:pt>
              </c:numCache>
            </c:numRef>
          </c:val>
          <c:extLst>
            <c:ext xmlns:c16="http://schemas.microsoft.com/office/drawing/2014/chart" uri="{C3380CC4-5D6E-409C-BE32-E72D297353CC}">
              <c16:uniqueId val="{00000002-4339-47A9-BB4A-6594FA8EA728}"/>
            </c:ext>
          </c:extLst>
        </c:ser>
        <c:dLbls>
          <c:dLblPos val="outEnd"/>
          <c:showLegendKey val="0"/>
          <c:showVal val="1"/>
          <c:showCatName val="0"/>
          <c:showSerName val="0"/>
          <c:showPercent val="0"/>
          <c:showBubbleSize val="0"/>
        </c:dLbls>
        <c:gapWidth val="182"/>
        <c:axId val="253848303"/>
        <c:axId val="253829583"/>
      </c:barChart>
      <c:catAx>
        <c:axId val="253848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53829583"/>
        <c:crosses val="autoZero"/>
        <c:auto val="1"/>
        <c:lblAlgn val="ctr"/>
        <c:lblOffset val="100"/>
        <c:noMultiLvlLbl val="0"/>
      </c:catAx>
      <c:valAx>
        <c:axId val="253829583"/>
        <c:scaling>
          <c:orientation val="minMax"/>
        </c:scaling>
        <c:delete val="1"/>
        <c:axPos val="b"/>
        <c:numFmt formatCode="General" sourceLinked="1"/>
        <c:majorTickMark val="none"/>
        <c:minorTickMark val="none"/>
        <c:tickLblPos val="nextTo"/>
        <c:crossAx val="25384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Preference Dataset.xlsx]KPIs!Juice</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t>JUICE PREFERENCE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98311116742047E-2"/>
          <c:y val="0.23940544925981824"/>
          <c:w val="0.95028247702877833"/>
          <c:h val="0.64518445642948186"/>
        </c:manualLayout>
      </c:layout>
      <c:barChart>
        <c:barDir val="col"/>
        <c:grouping val="clustered"/>
        <c:varyColors val="0"/>
        <c:ser>
          <c:idx val="0"/>
          <c:order val="0"/>
          <c:tx>
            <c:strRef>
              <c:f>KPIs!$N$1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KPIs!$M$2:$M$3</c:f>
              <c:strCache>
                <c:ptCount val="2"/>
                <c:pt idx="0">
                  <c:v>Carbonated drinks</c:v>
                </c:pt>
                <c:pt idx="1">
                  <c:v>Fresh Juice</c:v>
                </c:pt>
              </c:strCache>
            </c:strRef>
          </c:cat>
          <c:val>
            <c:numRef>
              <c:f>KPIs!$N$2:$N$3</c:f>
              <c:numCache>
                <c:formatCode>General</c:formatCode>
                <c:ptCount val="2"/>
                <c:pt idx="0">
                  <c:v>32</c:v>
                </c:pt>
                <c:pt idx="1">
                  <c:v>255</c:v>
                </c:pt>
              </c:numCache>
            </c:numRef>
          </c:val>
          <c:extLst>
            <c:ext xmlns:c16="http://schemas.microsoft.com/office/drawing/2014/chart" uri="{C3380CC4-5D6E-409C-BE32-E72D297353CC}">
              <c16:uniqueId val="{00000002-6CE1-41B9-B414-7CC533C23B3F}"/>
            </c:ext>
          </c:extLst>
        </c:ser>
        <c:dLbls>
          <c:dLblPos val="outEnd"/>
          <c:showLegendKey val="0"/>
          <c:showVal val="1"/>
          <c:showCatName val="0"/>
          <c:showSerName val="0"/>
          <c:showPercent val="0"/>
          <c:showBubbleSize val="0"/>
        </c:dLbls>
        <c:gapWidth val="219"/>
        <c:overlap val="-27"/>
        <c:axId val="195368911"/>
        <c:axId val="195348271"/>
      </c:barChart>
      <c:catAx>
        <c:axId val="19536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95348271"/>
        <c:crosses val="autoZero"/>
        <c:auto val="1"/>
        <c:lblAlgn val="ctr"/>
        <c:lblOffset val="100"/>
        <c:noMultiLvlLbl val="0"/>
      </c:catAx>
      <c:valAx>
        <c:axId val="195348271"/>
        <c:scaling>
          <c:orientation val="minMax"/>
        </c:scaling>
        <c:delete val="1"/>
        <c:axPos val="l"/>
        <c:numFmt formatCode="General" sourceLinked="1"/>
        <c:majorTickMark val="none"/>
        <c:minorTickMark val="none"/>
        <c:tickLblPos val="nextTo"/>
        <c:crossAx val="19536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Preference Dataset.xlsx]KPIs!Dessert</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t>DESSERTS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12880765883376849"/>
              <c:y val="-0.1690140012006944"/>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0.10095735422106179"/>
              <c:y val="0.1314553342672066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11836379460400348"/>
              <c:y val="-0.11267600080046299"/>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pivotFmt>
    </c:pivotFmts>
    <c:plotArea>
      <c:layout/>
      <c:doughnutChart>
        <c:varyColors val="1"/>
        <c:ser>
          <c:idx val="0"/>
          <c:order val="0"/>
          <c:tx>
            <c:strRef>
              <c:f>KPIs!$K$9</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Lbls>
            <c:dLbl>
              <c:idx val="0"/>
              <c:layout>
                <c:manualLayout>
                  <c:x val="0.12880765883376849"/>
                  <c:y val="-0.1690140012006944"/>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0095735422106179"/>
                  <c:y val="0.1314553342672066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11836379460400348"/>
                  <c:y val="-0.11267600080046299"/>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KPIs!$J$10:$J$12</c:f>
              <c:strCache>
                <c:ptCount val="3"/>
                <c:pt idx="0">
                  <c:v>Maybe</c:v>
                </c:pt>
                <c:pt idx="1">
                  <c:v>No</c:v>
                </c:pt>
                <c:pt idx="2">
                  <c:v>Yes</c:v>
                </c:pt>
              </c:strCache>
            </c:strRef>
          </c:cat>
          <c:val>
            <c:numRef>
              <c:f>KPIs!$K$10:$K$12</c:f>
              <c:numCache>
                <c:formatCode>General</c:formatCode>
                <c:ptCount val="3"/>
                <c:pt idx="0">
                  <c:v>122</c:v>
                </c:pt>
                <c:pt idx="1">
                  <c:v>52</c:v>
                </c:pt>
                <c:pt idx="2">
                  <c:v>113</c:v>
                </c:pt>
              </c:numCache>
            </c:numRef>
          </c:val>
          <c:extLst>
            <c:ext xmlns:c16="http://schemas.microsoft.com/office/drawing/2014/chart" uri="{C3380CC4-5D6E-409C-BE32-E72D297353CC}">
              <c16:uniqueId val="{00000008-F7BD-422F-92A9-61D09593B704}"/>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Preference Dataset.xlsx]KPIs!Gender</c:name>
    <c:fmtId val="7"/>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t>TOTAL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pivotFmt>
      <c:pivotFmt>
        <c:idx val="7"/>
        <c:spPr>
          <a:solidFill>
            <a:schemeClr val="accent1"/>
          </a:solidFill>
          <a:ln w="19050">
            <a:solidFill>
              <a:schemeClr val="bg1"/>
            </a:solidFill>
          </a:ln>
          <a:effectLst/>
        </c:spPr>
      </c:pivotFmt>
      <c:pivotFmt>
        <c:idx val="8"/>
        <c:spPr>
          <a:solidFill>
            <a:schemeClr val="accent1"/>
          </a:solidFill>
          <a:ln w="19050">
            <a:solidFill>
              <a:schemeClr val="lt1"/>
            </a:solidFill>
          </a:ln>
          <a:effectLst/>
        </c:spPr>
        <c:dLbl>
          <c:idx val="0"/>
          <c:layout>
            <c:manualLayout>
              <c:x val="-3.5714051368578928E-2"/>
              <c:y val="3.5484218318863989E-2"/>
            </c:manualLayout>
          </c:layout>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163713910761147"/>
                  <c:h val="0.15652179866932886"/>
                </c:manualLayout>
              </c15:layout>
            </c:ext>
          </c:extLst>
        </c:dLbl>
      </c:pivotFmt>
    </c:pivotFmts>
    <c:plotArea>
      <c:layout/>
      <c:pieChart>
        <c:varyColors val="1"/>
        <c:ser>
          <c:idx val="0"/>
          <c:order val="0"/>
          <c:tx>
            <c:strRef>
              <c:f>KPIs!$B$2</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29F7-4C6B-A6CB-98FB7F685FB1}"/>
              </c:ext>
            </c:extLst>
          </c:dPt>
          <c:dPt>
            <c:idx val="1"/>
            <c:bubble3D val="0"/>
            <c:spPr>
              <a:solidFill>
                <a:schemeClr val="accent3"/>
              </a:solidFill>
              <a:ln w="19050">
                <a:solidFill>
                  <a:schemeClr val="bg1"/>
                </a:solidFill>
              </a:ln>
              <a:effectLst/>
            </c:spPr>
            <c:extLst>
              <c:ext xmlns:c16="http://schemas.microsoft.com/office/drawing/2014/chart" uri="{C3380CC4-5D6E-409C-BE32-E72D297353CC}">
                <c16:uniqueId val="{00000003-29F7-4C6B-A6CB-98FB7F685FB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29F7-4C6B-A6CB-98FB7F685FB1}"/>
              </c:ext>
            </c:extLst>
          </c:dPt>
          <c:dLbls>
            <c:dLbl>
              <c:idx val="2"/>
              <c:layout>
                <c:manualLayout>
                  <c:x val="-3.5714051368578928E-2"/>
                  <c:y val="3.5484218318863989E-2"/>
                </c:manualLayout>
              </c:layout>
              <c:showLegendKey val="0"/>
              <c:showVal val="0"/>
              <c:showCatName val="1"/>
              <c:showSerName val="0"/>
              <c:showPercent val="1"/>
              <c:showBubbleSize val="0"/>
              <c:extLst>
                <c:ext xmlns:c15="http://schemas.microsoft.com/office/drawing/2012/chart" uri="{CE6537A1-D6FC-4f65-9D91-7224C49458BB}">
                  <c15:layout>
                    <c:manualLayout>
                      <c:w val="0.36163713910761147"/>
                      <c:h val="0.15652179866932886"/>
                    </c:manualLayout>
                  </c15:layout>
                </c:ext>
                <c:ext xmlns:c16="http://schemas.microsoft.com/office/drawing/2014/chart" uri="{C3380CC4-5D6E-409C-BE32-E72D297353CC}">
                  <c16:uniqueId val="{00000005-29F7-4C6B-A6CB-98FB7F685FB1}"/>
                </c:ext>
              </c:extLst>
            </c:dLbl>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KPIs!$A$3:$A$6</c:f>
              <c:strCache>
                <c:ptCount val="3"/>
                <c:pt idx="0">
                  <c:v>Female</c:v>
                </c:pt>
                <c:pt idx="1">
                  <c:v>Male</c:v>
                </c:pt>
                <c:pt idx="2">
                  <c:v>Unknown</c:v>
                </c:pt>
              </c:strCache>
            </c:strRef>
          </c:cat>
          <c:val>
            <c:numRef>
              <c:f>KPIs!$B$3:$B$6</c:f>
              <c:numCache>
                <c:formatCode>General</c:formatCode>
                <c:ptCount val="3"/>
                <c:pt idx="0">
                  <c:v>165</c:v>
                </c:pt>
                <c:pt idx="1">
                  <c:v>119</c:v>
                </c:pt>
                <c:pt idx="2">
                  <c:v>3</c:v>
                </c:pt>
              </c:numCache>
            </c:numRef>
          </c:val>
          <c:extLst>
            <c:ext xmlns:c16="http://schemas.microsoft.com/office/drawing/2014/chart" uri="{C3380CC4-5D6E-409C-BE32-E72D297353CC}">
              <c16:uniqueId val="{00000006-29F7-4C6B-A6CB-98FB7F685FB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Preference Dataset.xlsx]KPIs!AgeGroup</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t>TOTAL BY 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KPIs!$A$9:$A$12</c:f>
              <c:strCache>
                <c:ptCount val="4"/>
                <c:pt idx="0">
                  <c:v>Children (&lt;15)</c:v>
                </c:pt>
                <c:pt idx="1">
                  <c:v>Old (&gt;51)</c:v>
                </c:pt>
                <c:pt idx="2">
                  <c:v>Youth (16-24)</c:v>
                </c:pt>
                <c:pt idx="3">
                  <c:v>Adults (25-50)</c:v>
                </c:pt>
              </c:strCache>
            </c:strRef>
          </c:cat>
          <c:val>
            <c:numRef>
              <c:f>KPIs!$B$9:$B$12</c:f>
              <c:numCache>
                <c:formatCode>General</c:formatCode>
                <c:ptCount val="4"/>
                <c:pt idx="0">
                  <c:v>9</c:v>
                </c:pt>
                <c:pt idx="1">
                  <c:v>17</c:v>
                </c:pt>
                <c:pt idx="2">
                  <c:v>79</c:v>
                </c:pt>
                <c:pt idx="3">
                  <c:v>182</c:v>
                </c:pt>
              </c:numCache>
            </c:numRef>
          </c:val>
          <c:extLst>
            <c:ext xmlns:c16="http://schemas.microsoft.com/office/drawing/2014/chart" uri="{C3380CC4-5D6E-409C-BE32-E72D297353CC}">
              <c16:uniqueId val="{00000002-7A88-48D6-A505-71B91DF2AFDD}"/>
            </c:ext>
          </c:extLst>
        </c:ser>
        <c:dLbls>
          <c:dLblPos val="outEnd"/>
          <c:showLegendKey val="0"/>
          <c:showVal val="1"/>
          <c:showCatName val="0"/>
          <c:showSerName val="0"/>
          <c:showPercent val="0"/>
          <c:showBubbleSize val="0"/>
        </c:dLbls>
        <c:gapWidth val="219"/>
        <c:axId val="253832463"/>
        <c:axId val="253819503"/>
      </c:barChart>
      <c:catAx>
        <c:axId val="25383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53819503"/>
        <c:crosses val="autoZero"/>
        <c:auto val="1"/>
        <c:lblAlgn val="ctr"/>
        <c:lblOffset val="100"/>
        <c:noMultiLvlLbl val="0"/>
      </c:catAx>
      <c:valAx>
        <c:axId val="253819503"/>
        <c:scaling>
          <c:orientation val="minMax"/>
        </c:scaling>
        <c:delete val="1"/>
        <c:axPos val="b"/>
        <c:numFmt formatCode="General" sourceLinked="1"/>
        <c:majorTickMark val="none"/>
        <c:minorTickMark val="none"/>
        <c:tickLblPos val="nextTo"/>
        <c:crossAx val="25383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Preference Dataset.xlsx]KPIs!Time</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PURCHASE TIME(S)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KPIs!$T$1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KPIs!$S$2:$S$21</c:f>
              <c:strCache>
                <c:ptCount val="20"/>
                <c:pt idx="0">
                  <c:v>00:00</c:v>
                </c:pt>
                <c:pt idx="1">
                  <c:v>01:00</c:v>
                </c:pt>
                <c:pt idx="2">
                  <c:v>02:00</c:v>
                </c:pt>
                <c:pt idx="3">
                  <c:v>03:00</c:v>
                </c:pt>
                <c:pt idx="4">
                  <c:v>04:00</c:v>
                </c:pt>
                <c:pt idx="5">
                  <c:v>09:00</c:v>
                </c:pt>
                <c:pt idx="6">
                  <c:v>10:00</c:v>
                </c:pt>
                <c:pt idx="7">
                  <c:v>11:00</c:v>
                </c:pt>
                <c:pt idx="8">
                  <c:v>12:00</c:v>
                </c:pt>
                <c:pt idx="9">
                  <c:v>13:00</c:v>
                </c:pt>
                <c:pt idx="10">
                  <c:v>14:00</c:v>
                </c:pt>
                <c:pt idx="11">
                  <c:v>15:00</c:v>
                </c:pt>
                <c:pt idx="12">
                  <c:v>16:00</c:v>
                </c:pt>
                <c:pt idx="13">
                  <c:v>17:00</c:v>
                </c:pt>
                <c:pt idx="14">
                  <c:v>18:00</c:v>
                </c:pt>
                <c:pt idx="15">
                  <c:v>19:00</c:v>
                </c:pt>
                <c:pt idx="16">
                  <c:v>20:00</c:v>
                </c:pt>
                <c:pt idx="17">
                  <c:v>21:00</c:v>
                </c:pt>
                <c:pt idx="18">
                  <c:v>22:00</c:v>
                </c:pt>
                <c:pt idx="19">
                  <c:v>23:00</c:v>
                </c:pt>
              </c:strCache>
            </c:strRef>
          </c:cat>
          <c:val>
            <c:numRef>
              <c:f>KPIs!$T$2:$T$21</c:f>
              <c:numCache>
                <c:formatCode>General</c:formatCode>
                <c:ptCount val="20"/>
                <c:pt idx="0">
                  <c:v>2</c:v>
                </c:pt>
                <c:pt idx="1">
                  <c:v>27</c:v>
                </c:pt>
                <c:pt idx="2">
                  <c:v>6</c:v>
                </c:pt>
                <c:pt idx="3">
                  <c:v>1</c:v>
                </c:pt>
                <c:pt idx="4">
                  <c:v>1</c:v>
                </c:pt>
                <c:pt idx="5">
                  <c:v>4</c:v>
                </c:pt>
                <c:pt idx="6">
                  <c:v>5</c:v>
                </c:pt>
                <c:pt idx="7">
                  <c:v>10</c:v>
                </c:pt>
                <c:pt idx="8">
                  <c:v>22</c:v>
                </c:pt>
                <c:pt idx="9">
                  <c:v>10</c:v>
                </c:pt>
                <c:pt idx="10">
                  <c:v>6</c:v>
                </c:pt>
                <c:pt idx="11">
                  <c:v>44</c:v>
                </c:pt>
                <c:pt idx="12">
                  <c:v>63</c:v>
                </c:pt>
                <c:pt idx="13">
                  <c:v>31</c:v>
                </c:pt>
                <c:pt idx="14">
                  <c:v>23</c:v>
                </c:pt>
                <c:pt idx="15">
                  <c:v>15</c:v>
                </c:pt>
                <c:pt idx="16">
                  <c:v>4</c:v>
                </c:pt>
                <c:pt idx="17">
                  <c:v>7</c:v>
                </c:pt>
                <c:pt idx="18">
                  <c:v>3</c:v>
                </c:pt>
                <c:pt idx="19">
                  <c:v>3</c:v>
                </c:pt>
              </c:numCache>
            </c:numRef>
          </c:val>
          <c:smooth val="0"/>
          <c:extLst>
            <c:ext xmlns:c16="http://schemas.microsoft.com/office/drawing/2014/chart" uri="{C3380CC4-5D6E-409C-BE32-E72D297353CC}">
              <c16:uniqueId val="{00000002-1DDF-4194-BAFC-E3236803D411}"/>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258612447"/>
        <c:axId val="258625407"/>
      </c:lineChart>
      <c:catAx>
        <c:axId val="25861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Time of 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25407"/>
        <c:crosses val="autoZero"/>
        <c:auto val="1"/>
        <c:lblAlgn val="ctr"/>
        <c:lblOffset val="100"/>
        <c:noMultiLvlLbl val="0"/>
      </c:catAx>
      <c:valAx>
        <c:axId val="258625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61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Preference Dataset.xlsx]KPIs!Time_Day</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PURCHASE DAY(S)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KPIs!$Q$1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KPIs!$P$2:$P$5</c:f>
              <c:strCache>
                <c:ptCount val="4"/>
                <c:pt idx="0">
                  <c:v>Tue</c:v>
                </c:pt>
                <c:pt idx="1">
                  <c:v>Wed</c:v>
                </c:pt>
                <c:pt idx="2">
                  <c:v>Thu</c:v>
                </c:pt>
                <c:pt idx="3">
                  <c:v>Fri</c:v>
                </c:pt>
              </c:strCache>
            </c:strRef>
          </c:cat>
          <c:val>
            <c:numRef>
              <c:f>KPIs!$Q$2:$Q$5</c:f>
              <c:numCache>
                <c:formatCode>General</c:formatCode>
                <c:ptCount val="4"/>
                <c:pt idx="0">
                  <c:v>178</c:v>
                </c:pt>
                <c:pt idx="1">
                  <c:v>77</c:v>
                </c:pt>
                <c:pt idx="2">
                  <c:v>7</c:v>
                </c:pt>
                <c:pt idx="3">
                  <c:v>25</c:v>
                </c:pt>
              </c:numCache>
            </c:numRef>
          </c:val>
          <c:smooth val="0"/>
          <c:extLst>
            <c:ext xmlns:c16="http://schemas.microsoft.com/office/drawing/2014/chart" uri="{C3380CC4-5D6E-409C-BE32-E72D297353CC}">
              <c16:uniqueId val="{00000002-295D-4BE5-981F-B0C2B09B4560}"/>
            </c:ext>
          </c:extLst>
        </c:ser>
        <c:dLbls>
          <c:dLblPos val="t"/>
          <c:showLegendKey val="0"/>
          <c:showVal val="1"/>
          <c:showCatName val="0"/>
          <c:showSerName val="0"/>
          <c:showPercent val="0"/>
          <c:showBubbleSize val="0"/>
        </c:dLbls>
        <c:marker val="1"/>
        <c:smooth val="0"/>
        <c:axId val="195365071"/>
        <c:axId val="195372751"/>
      </c:lineChart>
      <c:catAx>
        <c:axId val="19536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95372751"/>
        <c:crosses val="autoZero"/>
        <c:auto val="1"/>
        <c:lblAlgn val="ctr"/>
        <c:lblOffset val="100"/>
        <c:noMultiLvlLbl val="0"/>
      </c:catAx>
      <c:valAx>
        <c:axId val="1953727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9536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7620"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Preference Dataset.xlsx]KPIs!Nationality</c:name>
    <c:fmtId val="8"/>
  </c:pivotSource>
  <c:chart>
    <c:title>
      <c:tx>
        <c:rich>
          <a:bodyPr rot="0" spcFirstLastPara="1" vertOverflow="ellipsis" vert="horz" wrap="square" anchor="ctr" anchorCtr="1"/>
          <a:lstStyle/>
          <a:p>
            <a:pPr>
              <a:defRPr lang="en-US" sz="1200" b="1" i="0" u="none" strike="noStrike" kern="1200" spc="0" baseline="0">
                <a:solidFill>
                  <a:srgbClr val="002060"/>
                </a:solidFill>
                <a:latin typeface="+mn-lt"/>
                <a:ea typeface="+mn-ea"/>
                <a:cs typeface="+mn-cs"/>
              </a:defRPr>
            </a:pPr>
            <a:r>
              <a:rPr lang="en-US" b="1"/>
              <a:t>TOTAL</a:t>
            </a:r>
            <a:r>
              <a:rPr lang="en-US" b="1" baseline="0"/>
              <a:t> PEOPLE BY CONTINENT</a:t>
            </a:r>
            <a:endParaRPr lang="en-US" b="1"/>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KPIs!$E$2:$E$4</c:f>
              <c:strCache>
                <c:ptCount val="3"/>
                <c:pt idx="0">
                  <c:v>Africa</c:v>
                </c:pt>
                <c:pt idx="1">
                  <c:v>Asia</c:v>
                </c:pt>
                <c:pt idx="2">
                  <c:v>North America</c:v>
                </c:pt>
              </c:strCache>
            </c:strRef>
          </c:cat>
          <c:val>
            <c:numRef>
              <c:f>KPIs!$F$2:$F$4</c:f>
              <c:numCache>
                <c:formatCode>General</c:formatCode>
                <c:ptCount val="3"/>
                <c:pt idx="0">
                  <c:v>5</c:v>
                </c:pt>
                <c:pt idx="1">
                  <c:v>281</c:v>
                </c:pt>
                <c:pt idx="2">
                  <c:v>1</c:v>
                </c:pt>
              </c:numCache>
            </c:numRef>
          </c:val>
          <c:extLst>
            <c:ext xmlns:c16="http://schemas.microsoft.com/office/drawing/2014/chart" uri="{C3380CC4-5D6E-409C-BE32-E72D297353CC}">
              <c16:uniqueId val="{00000003-2074-413A-B19E-6F304E389D99}"/>
            </c:ext>
          </c:extLst>
        </c:ser>
        <c:dLbls>
          <c:showLegendKey val="0"/>
          <c:showVal val="1"/>
          <c:showCatName val="0"/>
          <c:showSerName val="0"/>
          <c:showPercent val="0"/>
          <c:showBubbleSize val="0"/>
        </c:dLbls>
        <c:gapWidth val="150"/>
        <c:overlap val="-25"/>
        <c:axId val="1800717264"/>
        <c:axId val="1800724944"/>
      </c:barChart>
      <c:catAx>
        <c:axId val="18007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1800724944"/>
        <c:crosses val="autoZero"/>
        <c:auto val="1"/>
        <c:lblAlgn val="ctr"/>
        <c:lblOffset val="100"/>
        <c:noMultiLvlLbl val="0"/>
      </c:catAx>
      <c:valAx>
        <c:axId val="1800724944"/>
        <c:scaling>
          <c:orientation val="minMax"/>
        </c:scaling>
        <c:delete val="1"/>
        <c:axPos val="l"/>
        <c:numFmt formatCode="General" sourceLinked="1"/>
        <c:majorTickMark val="none"/>
        <c:minorTickMark val="none"/>
        <c:tickLblPos val="nextTo"/>
        <c:crossAx val="18007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TOTAL PEOPLE BY NATIONALITY</cx:v>
        </cx:txData>
      </cx:tx>
      <cx:txPr>
        <a:bodyPr spcFirstLastPara="1" vertOverflow="ellipsis" horzOverflow="overflow" wrap="square" lIns="0" tIns="0" rIns="0" bIns="0" anchor="ctr" anchorCtr="1"/>
        <a:lstStyle/>
        <a:p>
          <a:pPr algn="ctr" rtl="0">
            <a:defRPr sz="1100"/>
          </a:pPr>
          <a:r>
            <a:rPr lang="en-US" sz="1100" b="1" i="0" u="none" strike="noStrike" baseline="0">
              <a:solidFill>
                <a:srgbClr val="002060"/>
              </a:solidFill>
              <a:latin typeface="Tw Cen MT" panose="020B0602020104020603"/>
            </a:rPr>
            <a:t>TOTAL PEOPLE BY NATIONALITY</a:t>
          </a:r>
        </a:p>
      </cx:txPr>
    </cx:title>
    <cx:plotArea>
      <cx:plotAreaRegion>
        <cx:series layoutId="funnel" uniqueId="{F9976539-8656-4EDC-861E-467E3DDF4F30}">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50"/>
            </a:pPr>
            <a:endParaRPr lang="en-US" sz="1050" b="0" i="0" u="none" strike="noStrike" baseline="0">
              <a:solidFill>
                <a:sysClr val="windowText" lastClr="000000">
                  <a:lumMod val="65000"/>
                  <a:lumOff val="35000"/>
                </a:sysClr>
              </a:solidFill>
              <a:latin typeface="Tw Cen MT" panose="020B0602020104020603"/>
            </a:endParaRPr>
          </a:p>
        </cx:txPr>
      </cx:axis>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svg"/><Relationship Id="rId17" Type="http://schemas.openxmlformats.org/officeDocument/2006/relationships/image" Target="../media/image10.png"/><Relationship Id="rId2" Type="http://schemas.openxmlformats.org/officeDocument/2006/relationships/chart" Target="../charts/chart2.xml"/><Relationship Id="rId16" Type="http://schemas.openxmlformats.org/officeDocument/2006/relationships/image" Target="../media/image9.svg"/><Relationship Id="rId20"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5" Type="http://schemas.openxmlformats.org/officeDocument/2006/relationships/image" Target="../media/image8.png"/><Relationship Id="rId10" Type="http://schemas.openxmlformats.org/officeDocument/2006/relationships/image" Target="../media/image3.svg"/><Relationship Id="rId19" Type="http://schemas.openxmlformats.org/officeDocument/2006/relationships/hyperlink" Target="#Recommendations!A1"/><Relationship Id="rId4" Type="http://schemas.openxmlformats.org/officeDocument/2006/relationships/chart" Target="../charts/chart4.xml"/><Relationship Id="rId9" Type="http://schemas.openxmlformats.org/officeDocument/2006/relationships/image" Target="../media/image2.png"/><Relationship Id="rId14" Type="http://schemas.openxmlformats.org/officeDocument/2006/relationships/image" Target="../media/image7.svg"/></Relationships>
</file>

<file path=xl/drawings/_rels/drawing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9525</xdr:rowOff>
    </xdr:from>
    <xdr:to>
      <xdr:col>6</xdr:col>
      <xdr:colOff>419100</xdr:colOff>
      <xdr:row>3</xdr:row>
      <xdr:rowOff>9525</xdr:rowOff>
    </xdr:to>
    <xdr:sp macro="" textlink="">
      <xdr:nvSpPr>
        <xdr:cNvPr id="5" name="Rectangle 4">
          <a:extLst>
            <a:ext uri="{FF2B5EF4-FFF2-40B4-BE49-F238E27FC236}">
              <a16:creationId xmlns:a16="http://schemas.microsoft.com/office/drawing/2014/main" id="{8D096FA4-7A24-4F97-8AC9-F9623529C4B3}"/>
            </a:ext>
          </a:extLst>
        </xdr:cNvPr>
        <xdr:cNvSpPr/>
      </xdr:nvSpPr>
      <xdr:spPr>
        <a:xfrm>
          <a:off x="161925" y="9525"/>
          <a:ext cx="4371975" cy="542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kern="1200">
              <a:solidFill>
                <a:srgbClr val="002060"/>
              </a:solidFill>
              <a:latin typeface="Aptos Narrow" panose="020B0004020202020204" pitchFamily="34" charset="0"/>
              <a:cs typeface="Times New Roman" panose="02020603050405020304" pitchFamily="18" charset="0"/>
            </a:rPr>
            <a:t>FOOD PREFERENCES MAY</a:t>
          </a:r>
          <a:r>
            <a:rPr lang="en-US" sz="1800" b="1" kern="1200" baseline="0">
              <a:solidFill>
                <a:srgbClr val="002060"/>
              </a:solidFill>
              <a:latin typeface="Aptos Narrow" panose="020B0004020202020204" pitchFamily="34" charset="0"/>
              <a:cs typeface="Times New Roman" panose="02020603050405020304" pitchFamily="18" charset="0"/>
            </a:rPr>
            <a:t> 2019 (7th to 10th)</a:t>
          </a:r>
          <a:r>
            <a:rPr lang="en-US" sz="1800" b="1" kern="1200">
              <a:solidFill>
                <a:srgbClr val="002060"/>
              </a:solidFill>
              <a:latin typeface="Aptos Narrow" panose="020B0004020202020204" pitchFamily="34" charset="0"/>
              <a:cs typeface="Times New Roman" panose="02020603050405020304" pitchFamily="18" charset="0"/>
            </a:rPr>
            <a:t> </a:t>
          </a:r>
        </a:p>
      </xdr:txBody>
    </xdr:sp>
    <xdr:clientData/>
  </xdr:twoCellAnchor>
  <xdr:twoCellAnchor>
    <xdr:from>
      <xdr:col>2</xdr:col>
      <xdr:colOff>609600</xdr:colOff>
      <xdr:row>3</xdr:row>
      <xdr:rowOff>142876</xdr:rowOff>
    </xdr:from>
    <xdr:to>
      <xdr:col>6</xdr:col>
      <xdr:colOff>318577</xdr:colOff>
      <xdr:row>6</xdr:row>
      <xdr:rowOff>82826</xdr:rowOff>
    </xdr:to>
    <xdr:sp macro="" textlink="$AC$6">
      <xdr:nvSpPr>
        <xdr:cNvPr id="2" name="Rectangle: Rounded Corners 1">
          <a:extLst>
            <a:ext uri="{FF2B5EF4-FFF2-40B4-BE49-F238E27FC236}">
              <a16:creationId xmlns:a16="http://schemas.microsoft.com/office/drawing/2014/main" id="{FB306D2D-4B05-B4EA-1E0E-9F1802FAF29C}"/>
            </a:ext>
          </a:extLst>
        </xdr:cNvPr>
        <xdr:cNvSpPr/>
      </xdr:nvSpPr>
      <xdr:spPr>
        <a:xfrm>
          <a:off x="1981200" y="685801"/>
          <a:ext cx="2452177" cy="482875"/>
        </a:xfrm>
        <a:prstGeom prst="roundRect">
          <a:avLst/>
        </a:prstGeom>
        <a:solidFill>
          <a:schemeClr val="bg1"/>
        </a:solidFill>
        <a:ln>
          <a:noFill/>
        </a:ln>
        <a:effectLst>
          <a:outerShdw blurRad="63500" sx="102000" sy="102000" algn="ctr" rotWithShape="0">
            <a:srgbClr val="002060">
              <a:alpha val="4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fld id="{C78E11BA-6CE9-4B0C-9489-F3883E11C33D}" type="TxLink">
            <a:rPr lang="en-US" sz="2000" b="1" i="0" u="none" strike="noStrike" kern="1200">
              <a:solidFill>
                <a:srgbClr val="002060"/>
              </a:solidFill>
              <a:latin typeface="Aptos Narrow"/>
              <a:ea typeface="+mn-ea"/>
              <a:cs typeface="+mn-cs"/>
            </a:rPr>
            <a:pPr marL="0" indent="0" algn="ctr"/>
            <a:t>287 (100%)</a:t>
          </a:fld>
          <a:endParaRPr lang="en-US" sz="2000" b="1" i="0" u="none" strike="noStrike" kern="1200">
            <a:solidFill>
              <a:srgbClr val="002060"/>
            </a:solidFill>
            <a:latin typeface="Aptos Narrow"/>
            <a:ea typeface="+mn-ea"/>
            <a:cs typeface="+mn-cs"/>
          </a:endParaRPr>
        </a:p>
      </xdr:txBody>
    </xdr:sp>
    <xdr:clientData/>
  </xdr:twoCellAnchor>
  <xdr:twoCellAnchor>
    <xdr:from>
      <xdr:col>3</xdr:col>
      <xdr:colOff>634562</xdr:colOff>
      <xdr:row>6</xdr:row>
      <xdr:rowOff>70402</xdr:rowOff>
    </xdr:from>
    <xdr:to>
      <xdr:col>5</xdr:col>
      <xdr:colOff>293614</xdr:colOff>
      <xdr:row>8</xdr:row>
      <xdr:rowOff>0</xdr:rowOff>
    </xdr:to>
    <xdr:sp macro="" textlink="">
      <xdr:nvSpPr>
        <xdr:cNvPr id="12" name="Rectangle 11">
          <a:extLst>
            <a:ext uri="{FF2B5EF4-FFF2-40B4-BE49-F238E27FC236}">
              <a16:creationId xmlns:a16="http://schemas.microsoft.com/office/drawing/2014/main" id="{8D2DAEC9-B8C6-D201-A0E3-A115A5FC7C98}"/>
            </a:ext>
          </a:extLst>
        </xdr:cNvPr>
        <xdr:cNvSpPr/>
      </xdr:nvSpPr>
      <xdr:spPr>
        <a:xfrm>
          <a:off x="2691962" y="1156252"/>
          <a:ext cx="1030652" cy="29154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solidFill>
                <a:schemeClr val="bg2">
                  <a:lumMod val="25000"/>
                </a:schemeClr>
              </a:solidFill>
            </a:rPr>
            <a:t>Total people</a:t>
          </a:r>
        </a:p>
      </xdr:txBody>
    </xdr:sp>
    <xdr:clientData/>
  </xdr:twoCellAnchor>
  <xdr:twoCellAnchor>
    <xdr:from>
      <xdr:col>6</xdr:col>
      <xdr:colOff>623094</xdr:colOff>
      <xdr:row>3</xdr:row>
      <xdr:rowOff>142876</xdr:rowOff>
    </xdr:from>
    <xdr:to>
      <xdr:col>11</xdr:col>
      <xdr:colOff>248744</xdr:colOff>
      <xdr:row>6</xdr:row>
      <xdr:rowOff>91937</xdr:rowOff>
    </xdr:to>
    <xdr:sp macro="" textlink="AC7">
      <xdr:nvSpPr>
        <xdr:cNvPr id="3" name="Rectangle: Rounded Corners 2">
          <a:extLst>
            <a:ext uri="{FF2B5EF4-FFF2-40B4-BE49-F238E27FC236}">
              <a16:creationId xmlns:a16="http://schemas.microsoft.com/office/drawing/2014/main" id="{3D9FEB0D-D560-4959-81DE-EE6EE695EAE0}"/>
            </a:ext>
          </a:extLst>
        </xdr:cNvPr>
        <xdr:cNvSpPr/>
      </xdr:nvSpPr>
      <xdr:spPr>
        <a:xfrm>
          <a:off x="4737894" y="685801"/>
          <a:ext cx="3054650" cy="491986"/>
        </a:xfrm>
        <a:prstGeom prst="roundRect">
          <a:avLst/>
        </a:prstGeom>
        <a:solidFill>
          <a:schemeClr val="bg1"/>
        </a:solidFill>
        <a:ln>
          <a:noFill/>
        </a:ln>
        <a:effectLst>
          <a:outerShdw blurRad="63500" sx="102000" sy="102000" algn="ctr" rotWithShape="0">
            <a:srgbClr val="002060">
              <a:alpha val="4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fld id="{268ED1EF-F9DA-44F0-BE35-EE5635A2D544}" type="TxLink">
            <a:rPr lang="en-US" sz="2000" b="1" i="0" u="none" strike="noStrike" kern="1200">
              <a:solidFill>
                <a:srgbClr val="002060"/>
              </a:solidFill>
              <a:latin typeface="Aptos Narrow"/>
              <a:ea typeface="+mn-ea"/>
              <a:cs typeface="+mn-cs"/>
            </a:rPr>
            <a:pPr marL="0" indent="0" algn="ctr"/>
            <a:t>TRADITIONAL FOOD</a:t>
          </a:fld>
          <a:endParaRPr lang="en-US" sz="2000" b="1" i="0" u="none" strike="noStrike" kern="1200">
            <a:solidFill>
              <a:srgbClr val="002060"/>
            </a:solidFill>
            <a:latin typeface="Aptos Narrow"/>
            <a:ea typeface="+mn-ea"/>
            <a:cs typeface="+mn-cs"/>
          </a:endParaRPr>
        </a:p>
      </xdr:txBody>
    </xdr:sp>
    <xdr:clientData/>
  </xdr:twoCellAnchor>
  <xdr:twoCellAnchor>
    <xdr:from>
      <xdr:col>7</xdr:col>
      <xdr:colOff>436364</xdr:colOff>
      <xdr:row>6</xdr:row>
      <xdr:rowOff>70402</xdr:rowOff>
    </xdr:from>
    <xdr:to>
      <xdr:col>10</xdr:col>
      <xdr:colOff>435475</xdr:colOff>
      <xdr:row>8</xdr:row>
      <xdr:rowOff>0</xdr:rowOff>
    </xdr:to>
    <xdr:sp macro="" textlink="">
      <xdr:nvSpPr>
        <xdr:cNvPr id="13" name="Rectangle 12">
          <a:extLst>
            <a:ext uri="{FF2B5EF4-FFF2-40B4-BE49-F238E27FC236}">
              <a16:creationId xmlns:a16="http://schemas.microsoft.com/office/drawing/2014/main" id="{8A113B44-89DB-46C4-9106-337970A89AF2}"/>
            </a:ext>
          </a:extLst>
        </xdr:cNvPr>
        <xdr:cNvSpPr/>
      </xdr:nvSpPr>
      <xdr:spPr>
        <a:xfrm>
          <a:off x="5236964" y="1156252"/>
          <a:ext cx="2056511" cy="29154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solidFill>
                <a:schemeClr val="bg2">
                  <a:lumMod val="25000"/>
                </a:schemeClr>
              </a:solidFill>
            </a:rPr>
            <a:t>Food </a:t>
          </a:r>
          <a:r>
            <a:rPr lang="en-US" sz="1100" kern="1200" baseline="0">
              <a:solidFill>
                <a:schemeClr val="bg2">
                  <a:lumMod val="25000"/>
                </a:schemeClr>
              </a:solidFill>
            </a:rPr>
            <a:t>preference</a:t>
          </a:r>
          <a:endParaRPr lang="en-US" sz="1100" kern="1200">
            <a:solidFill>
              <a:schemeClr val="bg2">
                <a:lumMod val="25000"/>
              </a:schemeClr>
            </a:solidFill>
          </a:endParaRPr>
        </a:p>
      </xdr:txBody>
    </xdr:sp>
    <xdr:clientData/>
  </xdr:twoCellAnchor>
  <xdr:twoCellAnchor>
    <xdr:from>
      <xdr:col>11</xdr:col>
      <xdr:colOff>553261</xdr:colOff>
      <xdr:row>3</xdr:row>
      <xdr:rowOff>142876</xdr:rowOff>
    </xdr:from>
    <xdr:to>
      <xdr:col>16</xdr:col>
      <xdr:colOff>189480</xdr:colOff>
      <xdr:row>6</xdr:row>
      <xdr:rowOff>87975</xdr:rowOff>
    </xdr:to>
    <xdr:sp macro="" textlink="$AC$8">
      <xdr:nvSpPr>
        <xdr:cNvPr id="4" name="Rectangle: Rounded Corners 3">
          <a:extLst>
            <a:ext uri="{FF2B5EF4-FFF2-40B4-BE49-F238E27FC236}">
              <a16:creationId xmlns:a16="http://schemas.microsoft.com/office/drawing/2014/main" id="{C3852E79-7E60-4F7F-83C9-5AF1EDA7F482}"/>
            </a:ext>
          </a:extLst>
        </xdr:cNvPr>
        <xdr:cNvSpPr/>
      </xdr:nvSpPr>
      <xdr:spPr>
        <a:xfrm>
          <a:off x="8097061" y="685801"/>
          <a:ext cx="3065219" cy="488024"/>
        </a:xfrm>
        <a:prstGeom prst="roundRect">
          <a:avLst/>
        </a:prstGeom>
        <a:solidFill>
          <a:schemeClr val="bg1"/>
        </a:solidFill>
        <a:ln>
          <a:noFill/>
        </a:ln>
        <a:effectLst>
          <a:outerShdw blurRad="63500" sx="102000" sy="102000" algn="ctr" rotWithShape="0">
            <a:srgbClr val="002060">
              <a:alpha val="4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fld id="{37AA7E33-5046-4449-9E9F-A41E5DCD8E32}" type="TxLink">
            <a:rPr lang="en-US" sz="2000" b="1" i="0" u="none" strike="noStrike" kern="1200">
              <a:solidFill>
                <a:srgbClr val="002060"/>
              </a:solidFill>
              <a:latin typeface="Aptos Narrow"/>
              <a:ea typeface="+mn-ea"/>
              <a:cs typeface="+mn-cs"/>
            </a:rPr>
            <a:pPr marL="0" indent="0" algn="ctr"/>
            <a:t>FRESH JUICE</a:t>
          </a:fld>
          <a:endParaRPr lang="en-US" sz="2000" b="1" i="0" u="none" strike="noStrike" kern="1200">
            <a:solidFill>
              <a:srgbClr val="002060"/>
            </a:solidFill>
            <a:latin typeface="Aptos Narrow"/>
            <a:ea typeface="+mn-ea"/>
            <a:cs typeface="+mn-cs"/>
          </a:endParaRPr>
        </a:p>
      </xdr:txBody>
    </xdr:sp>
    <xdr:clientData/>
  </xdr:twoCellAnchor>
  <xdr:twoCellAnchor>
    <xdr:from>
      <xdr:col>12</xdr:col>
      <xdr:colOff>454185</xdr:colOff>
      <xdr:row>6</xdr:row>
      <xdr:rowOff>74083</xdr:rowOff>
    </xdr:from>
    <xdr:to>
      <xdr:col>15</xdr:col>
      <xdr:colOff>288556</xdr:colOff>
      <xdr:row>8</xdr:row>
      <xdr:rowOff>0</xdr:rowOff>
    </xdr:to>
    <xdr:sp macro="" textlink="">
      <xdr:nvSpPr>
        <xdr:cNvPr id="14" name="Rectangle 13">
          <a:extLst>
            <a:ext uri="{FF2B5EF4-FFF2-40B4-BE49-F238E27FC236}">
              <a16:creationId xmlns:a16="http://schemas.microsoft.com/office/drawing/2014/main" id="{F0D82AC6-7947-439D-B923-F09B8722C83F}"/>
            </a:ext>
          </a:extLst>
        </xdr:cNvPr>
        <xdr:cNvSpPr/>
      </xdr:nvSpPr>
      <xdr:spPr>
        <a:xfrm>
          <a:off x="8683785" y="1159933"/>
          <a:ext cx="1891771" cy="2878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solidFill>
                <a:schemeClr val="bg2">
                  <a:lumMod val="25000"/>
                </a:schemeClr>
              </a:solidFill>
            </a:rPr>
            <a:t>Juice </a:t>
          </a:r>
          <a:r>
            <a:rPr lang="en-US" sz="1100" kern="1200" baseline="0">
              <a:solidFill>
                <a:schemeClr val="bg2">
                  <a:lumMod val="25000"/>
                </a:schemeClr>
              </a:solidFill>
            </a:rPr>
            <a:t>preference</a:t>
          </a:r>
          <a:endParaRPr lang="en-US" sz="1100" kern="1200">
            <a:solidFill>
              <a:schemeClr val="bg2">
                <a:lumMod val="25000"/>
              </a:schemeClr>
            </a:solidFill>
          </a:endParaRPr>
        </a:p>
      </xdr:txBody>
    </xdr:sp>
    <xdr:clientData/>
  </xdr:twoCellAnchor>
  <xdr:twoCellAnchor>
    <xdr:from>
      <xdr:col>21</xdr:col>
      <xdr:colOff>133349</xdr:colOff>
      <xdr:row>3</xdr:row>
      <xdr:rowOff>142876</xdr:rowOff>
    </xdr:from>
    <xdr:to>
      <xdr:col>25</xdr:col>
      <xdr:colOff>180975</xdr:colOff>
      <xdr:row>6</xdr:row>
      <xdr:rowOff>104049</xdr:rowOff>
    </xdr:to>
    <xdr:sp macro="" textlink="$AC$9">
      <xdr:nvSpPr>
        <xdr:cNvPr id="16" name="Rectangle: Rounded Corners 15">
          <a:extLst>
            <a:ext uri="{FF2B5EF4-FFF2-40B4-BE49-F238E27FC236}">
              <a16:creationId xmlns:a16="http://schemas.microsoft.com/office/drawing/2014/main" id="{6B05CFB0-318B-4E8D-A52E-CA424D6C1743}"/>
            </a:ext>
          </a:extLst>
        </xdr:cNvPr>
        <xdr:cNvSpPr/>
      </xdr:nvSpPr>
      <xdr:spPr>
        <a:xfrm>
          <a:off x="14535149" y="685801"/>
          <a:ext cx="2790826" cy="504098"/>
        </a:xfrm>
        <a:prstGeom prst="roundRect">
          <a:avLst/>
        </a:prstGeom>
        <a:solidFill>
          <a:schemeClr val="bg1"/>
        </a:solidFill>
        <a:ln>
          <a:noFill/>
        </a:ln>
        <a:effectLst>
          <a:outerShdw blurRad="63500" sx="102000" sy="102000" algn="ctr" rotWithShape="0">
            <a:srgbClr val="002060">
              <a:alpha val="4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fld id="{30CB91E3-B662-4EC3-B697-3B942577C83B}" type="TxLink">
            <a:rPr lang="en-US" sz="2000" b="1" i="0" u="none" strike="noStrike" kern="1200">
              <a:solidFill>
                <a:srgbClr val="002060"/>
              </a:solidFill>
              <a:latin typeface="Aptos Narrow"/>
              <a:ea typeface="+mn-ea"/>
              <a:cs typeface="+mn-cs"/>
            </a:rPr>
            <a:pPr marL="0" indent="0" algn="ctr"/>
            <a:t>INDIAN (83.97%)</a:t>
          </a:fld>
          <a:endParaRPr lang="en-US" sz="2000" b="1" i="0" u="none" strike="noStrike" kern="1200">
            <a:solidFill>
              <a:srgbClr val="002060"/>
            </a:solidFill>
            <a:latin typeface="Aptos Narrow"/>
            <a:ea typeface="+mn-ea"/>
            <a:cs typeface="+mn-cs"/>
          </a:endParaRPr>
        </a:p>
      </xdr:txBody>
    </xdr:sp>
    <xdr:clientData/>
  </xdr:twoCellAnchor>
  <xdr:twoCellAnchor>
    <xdr:from>
      <xdr:col>21</xdr:col>
      <xdr:colOff>515173</xdr:colOff>
      <xdr:row>6</xdr:row>
      <xdr:rowOff>62841</xdr:rowOff>
    </xdr:from>
    <xdr:to>
      <xdr:col>24</xdr:col>
      <xdr:colOff>484951</xdr:colOff>
      <xdr:row>7</xdr:row>
      <xdr:rowOff>173832</xdr:rowOff>
    </xdr:to>
    <xdr:sp macro="" textlink="">
      <xdr:nvSpPr>
        <xdr:cNvPr id="17" name="Rectangle 16">
          <a:extLst>
            <a:ext uri="{FF2B5EF4-FFF2-40B4-BE49-F238E27FC236}">
              <a16:creationId xmlns:a16="http://schemas.microsoft.com/office/drawing/2014/main" id="{3E3EFA43-7C63-48F6-ACA4-2BCD4116F007}"/>
            </a:ext>
          </a:extLst>
        </xdr:cNvPr>
        <xdr:cNvSpPr/>
      </xdr:nvSpPr>
      <xdr:spPr>
        <a:xfrm>
          <a:off x="14916973" y="1148691"/>
          <a:ext cx="2027178" cy="2919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solidFill>
                <a:schemeClr val="bg2">
                  <a:lumMod val="25000"/>
                </a:schemeClr>
              </a:solidFill>
            </a:rPr>
            <a:t>Most popular Nationality</a:t>
          </a:r>
        </a:p>
      </xdr:txBody>
    </xdr:sp>
    <xdr:clientData/>
  </xdr:twoCellAnchor>
  <xdr:twoCellAnchor>
    <xdr:from>
      <xdr:col>2</xdr:col>
      <xdr:colOff>609600</xdr:colOff>
      <xdr:row>8</xdr:row>
      <xdr:rowOff>0</xdr:rowOff>
    </xdr:from>
    <xdr:to>
      <xdr:col>9</xdr:col>
      <xdr:colOff>257174</xdr:colOff>
      <xdr:row>19</xdr:row>
      <xdr:rowOff>47626</xdr:rowOff>
    </xdr:to>
    <xdr:graphicFrame macro="">
      <xdr:nvGraphicFramePr>
        <xdr:cNvPr id="24" name="Chart 23">
          <a:extLst>
            <a:ext uri="{FF2B5EF4-FFF2-40B4-BE49-F238E27FC236}">
              <a16:creationId xmlns:a16="http://schemas.microsoft.com/office/drawing/2014/main" id="{8A97B79A-8A37-4916-9044-50FF03EFB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395286</xdr:colOff>
      <xdr:row>8</xdr:row>
      <xdr:rowOff>0</xdr:rowOff>
    </xdr:from>
    <xdr:to>
      <xdr:col>15</xdr:col>
      <xdr:colOff>119060</xdr:colOff>
      <xdr:row>19</xdr:row>
      <xdr:rowOff>38101</xdr:rowOff>
    </xdr:to>
    <xdr:graphicFrame macro="">
      <xdr:nvGraphicFramePr>
        <xdr:cNvPr id="25" name="Chart 24">
          <a:extLst>
            <a:ext uri="{FF2B5EF4-FFF2-40B4-BE49-F238E27FC236}">
              <a16:creationId xmlns:a16="http://schemas.microsoft.com/office/drawing/2014/main" id="{87ACEB4B-4CD6-488F-BB36-0643DE1F5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295276</xdr:colOff>
      <xdr:row>8</xdr:row>
      <xdr:rowOff>0</xdr:rowOff>
    </xdr:from>
    <xdr:to>
      <xdr:col>20</xdr:col>
      <xdr:colOff>390526</xdr:colOff>
      <xdr:row>19</xdr:row>
      <xdr:rowOff>38101</xdr:rowOff>
    </xdr:to>
    <xdr:graphicFrame macro="">
      <xdr:nvGraphicFramePr>
        <xdr:cNvPr id="26" name="Chart 25">
          <a:extLst>
            <a:ext uri="{FF2B5EF4-FFF2-40B4-BE49-F238E27FC236}">
              <a16:creationId xmlns:a16="http://schemas.microsoft.com/office/drawing/2014/main" id="{A81CBE62-8446-455C-A8B8-384567A08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609600</xdr:colOff>
      <xdr:row>19</xdr:row>
      <xdr:rowOff>152400</xdr:rowOff>
    </xdr:from>
    <xdr:to>
      <xdr:col>9</xdr:col>
      <xdr:colOff>276225</xdr:colOff>
      <xdr:row>37</xdr:row>
      <xdr:rowOff>95250</xdr:rowOff>
    </xdr:to>
    <xdr:grpSp>
      <xdr:nvGrpSpPr>
        <xdr:cNvPr id="21" name="Group 20">
          <a:extLst>
            <a:ext uri="{FF2B5EF4-FFF2-40B4-BE49-F238E27FC236}">
              <a16:creationId xmlns:a16="http://schemas.microsoft.com/office/drawing/2014/main" id="{0FAA90D5-F09D-2E70-9D56-07E73B84FB5D}"/>
            </a:ext>
          </a:extLst>
        </xdr:cNvPr>
        <xdr:cNvGrpSpPr/>
      </xdr:nvGrpSpPr>
      <xdr:grpSpPr>
        <a:xfrm>
          <a:off x="1981200" y="3590925"/>
          <a:ext cx="4467225" cy="3200400"/>
          <a:chOff x="1981200" y="3590925"/>
          <a:chExt cx="4467225" cy="3200400"/>
        </a:xfrm>
      </xdr:grpSpPr>
      <xdr:graphicFrame macro="">
        <xdr:nvGraphicFramePr>
          <xdr:cNvPr id="15" name="Chart 14">
            <a:extLst>
              <a:ext uri="{FF2B5EF4-FFF2-40B4-BE49-F238E27FC236}">
                <a16:creationId xmlns:a16="http://schemas.microsoft.com/office/drawing/2014/main" id="{E63C7E0D-B73A-4B63-AF37-C665F19B0621}"/>
              </a:ext>
            </a:extLst>
          </xdr:cNvPr>
          <xdr:cNvGraphicFramePr>
            <a:graphicFrameLocks/>
          </xdr:cNvGraphicFramePr>
        </xdr:nvGraphicFramePr>
        <xdr:xfrm>
          <a:off x="2057401" y="3886200"/>
          <a:ext cx="2133600" cy="260032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2" name="Chart 21">
            <a:extLst>
              <a:ext uri="{FF2B5EF4-FFF2-40B4-BE49-F238E27FC236}">
                <a16:creationId xmlns:a16="http://schemas.microsoft.com/office/drawing/2014/main" id="{A132C6BD-8366-44AE-9881-61BB8B95B7B0}"/>
              </a:ext>
            </a:extLst>
          </xdr:cNvPr>
          <xdr:cNvGraphicFramePr>
            <a:graphicFrameLocks/>
          </xdr:cNvGraphicFramePr>
        </xdr:nvGraphicFramePr>
        <xdr:xfrm>
          <a:off x="4279901" y="3886200"/>
          <a:ext cx="2057400" cy="258127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7" name="Rectangle 6">
            <a:extLst>
              <a:ext uri="{FF2B5EF4-FFF2-40B4-BE49-F238E27FC236}">
                <a16:creationId xmlns:a16="http://schemas.microsoft.com/office/drawing/2014/main" id="{0A6B04C6-9301-0916-A9BD-300ACA823A18}"/>
              </a:ext>
            </a:extLst>
          </xdr:cNvPr>
          <xdr:cNvSpPr/>
        </xdr:nvSpPr>
        <xdr:spPr>
          <a:xfrm>
            <a:off x="1981200" y="3590925"/>
            <a:ext cx="4467225" cy="3200400"/>
          </a:xfrm>
          <a:prstGeom prst="rect">
            <a:avLst/>
          </a:prstGeom>
          <a:noFill/>
          <a:ln>
            <a:solidFill>
              <a:schemeClr val="bg1"/>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9" name="TextBox 8">
            <a:extLst>
              <a:ext uri="{FF2B5EF4-FFF2-40B4-BE49-F238E27FC236}">
                <a16:creationId xmlns:a16="http://schemas.microsoft.com/office/drawing/2014/main" id="{D2BA4B20-9B11-8F86-B1CE-FD713CD9B512}"/>
              </a:ext>
            </a:extLst>
          </xdr:cNvPr>
          <xdr:cNvSpPr txBox="1"/>
        </xdr:nvSpPr>
        <xdr:spPr>
          <a:xfrm>
            <a:off x="1981200" y="3609975"/>
            <a:ext cx="1571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2">
                    <a:lumMod val="50000"/>
                  </a:schemeClr>
                </a:solidFill>
              </a:rPr>
              <a:t>Characteristics</a:t>
            </a:r>
          </a:p>
        </xdr:txBody>
      </xdr:sp>
    </xdr:grpSp>
    <xdr:clientData/>
  </xdr:twoCellAnchor>
  <xdr:twoCellAnchor>
    <xdr:from>
      <xdr:col>9</xdr:col>
      <xdr:colOff>361950</xdr:colOff>
      <xdr:row>19</xdr:row>
      <xdr:rowOff>142875</xdr:rowOff>
    </xdr:from>
    <xdr:to>
      <xdr:col>20</xdr:col>
      <xdr:colOff>428625</xdr:colOff>
      <xdr:row>37</xdr:row>
      <xdr:rowOff>85725</xdr:rowOff>
    </xdr:to>
    <xdr:grpSp>
      <xdr:nvGrpSpPr>
        <xdr:cNvPr id="28" name="Group 27">
          <a:extLst>
            <a:ext uri="{FF2B5EF4-FFF2-40B4-BE49-F238E27FC236}">
              <a16:creationId xmlns:a16="http://schemas.microsoft.com/office/drawing/2014/main" id="{C464513C-D3F3-7670-1438-F1AD78125491}"/>
            </a:ext>
          </a:extLst>
        </xdr:cNvPr>
        <xdr:cNvGrpSpPr/>
      </xdr:nvGrpSpPr>
      <xdr:grpSpPr>
        <a:xfrm>
          <a:off x="6534150" y="3581400"/>
          <a:ext cx="7610475" cy="3200400"/>
          <a:chOff x="6534150" y="3581400"/>
          <a:chExt cx="7734300" cy="3200400"/>
        </a:xfrm>
      </xdr:grpSpPr>
      <xdr:graphicFrame macro="">
        <xdr:nvGraphicFramePr>
          <xdr:cNvPr id="23" name="Chart 22">
            <a:extLst>
              <a:ext uri="{FF2B5EF4-FFF2-40B4-BE49-F238E27FC236}">
                <a16:creationId xmlns:a16="http://schemas.microsoft.com/office/drawing/2014/main" id="{4754379A-52C8-4721-B26F-005F976C8DF1}"/>
              </a:ext>
            </a:extLst>
          </xdr:cNvPr>
          <xdr:cNvGraphicFramePr>
            <a:graphicFrameLocks/>
          </xdr:cNvGraphicFramePr>
        </xdr:nvGraphicFramePr>
        <xdr:xfrm>
          <a:off x="6616701" y="3876675"/>
          <a:ext cx="4457700" cy="258127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2" name="Chart 31">
            <a:extLst>
              <a:ext uri="{FF2B5EF4-FFF2-40B4-BE49-F238E27FC236}">
                <a16:creationId xmlns:a16="http://schemas.microsoft.com/office/drawing/2014/main" id="{41E97931-5347-404F-A77D-5C3931A02FA7}"/>
              </a:ext>
            </a:extLst>
          </xdr:cNvPr>
          <xdr:cNvGraphicFramePr>
            <a:graphicFrameLocks/>
          </xdr:cNvGraphicFramePr>
        </xdr:nvGraphicFramePr>
        <xdr:xfrm>
          <a:off x="11153777" y="3876675"/>
          <a:ext cx="2867024" cy="258127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 name="Rectangle 9">
            <a:extLst>
              <a:ext uri="{FF2B5EF4-FFF2-40B4-BE49-F238E27FC236}">
                <a16:creationId xmlns:a16="http://schemas.microsoft.com/office/drawing/2014/main" id="{26BB8F76-66C7-4C08-BBAC-EF2AA1D559E2}"/>
              </a:ext>
            </a:extLst>
          </xdr:cNvPr>
          <xdr:cNvSpPr/>
        </xdr:nvSpPr>
        <xdr:spPr>
          <a:xfrm>
            <a:off x="6567486" y="3581400"/>
            <a:ext cx="7700964" cy="3200400"/>
          </a:xfrm>
          <a:prstGeom prst="rect">
            <a:avLst/>
          </a:prstGeom>
          <a:noFill/>
          <a:ln>
            <a:solidFill>
              <a:schemeClr val="bg1"/>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1" name="TextBox 10">
            <a:extLst>
              <a:ext uri="{FF2B5EF4-FFF2-40B4-BE49-F238E27FC236}">
                <a16:creationId xmlns:a16="http://schemas.microsoft.com/office/drawing/2014/main" id="{FCC9A64D-7D61-4309-AAFA-783DD24650C9}"/>
              </a:ext>
            </a:extLst>
          </xdr:cNvPr>
          <xdr:cNvSpPr txBox="1"/>
        </xdr:nvSpPr>
        <xdr:spPr>
          <a:xfrm>
            <a:off x="6534150" y="3619500"/>
            <a:ext cx="1571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2">
                    <a:lumMod val="50000"/>
                  </a:schemeClr>
                </a:solidFill>
              </a:rPr>
              <a:t>Time-Analysis</a:t>
            </a:r>
          </a:p>
        </xdr:txBody>
      </xdr:sp>
    </xdr:grpSp>
    <xdr:clientData/>
  </xdr:twoCellAnchor>
  <xdr:twoCellAnchor>
    <xdr:from>
      <xdr:col>0</xdr:col>
      <xdr:colOff>161925</xdr:colOff>
      <xdr:row>13</xdr:row>
      <xdr:rowOff>117476</xdr:rowOff>
    </xdr:from>
    <xdr:to>
      <xdr:col>2</xdr:col>
      <xdr:colOff>352426</xdr:colOff>
      <xdr:row>20</xdr:row>
      <xdr:rowOff>82551</xdr:rowOff>
    </xdr:to>
    <mc:AlternateContent xmlns:mc="http://schemas.openxmlformats.org/markup-compatibility/2006" xmlns:a14="http://schemas.microsoft.com/office/drawing/2010/main">
      <mc:Choice Requires="a14">
        <xdr:graphicFrame macro="">
          <xdr:nvGraphicFramePr>
            <xdr:cNvPr id="8" name="Nationality">
              <a:extLst>
                <a:ext uri="{FF2B5EF4-FFF2-40B4-BE49-F238E27FC236}">
                  <a16:creationId xmlns:a16="http://schemas.microsoft.com/office/drawing/2014/main" id="{EE168B11-54A8-4806-AF27-1B25DC6F8742}"/>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mlns="">
        <xdr:sp macro="" textlink="">
          <xdr:nvSpPr>
            <xdr:cNvPr id="0" name=""/>
            <xdr:cNvSpPr>
              <a:spLocks noTextEdit="1"/>
            </xdr:cNvSpPr>
          </xdr:nvSpPr>
          <xdr:spPr>
            <a:xfrm>
              <a:off x="161925" y="2470151"/>
              <a:ext cx="1562101"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157163</xdr:colOff>
      <xdr:row>6</xdr:row>
      <xdr:rowOff>34925</xdr:rowOff>
    </xdr:from>
    <xdr:to>
      <xdr:col>2</xdr:col>
      <xdr:colOff>357188</xdr:colOff>
      <xdr:row>13</xdr:row>
      <xdr:rowOff>63501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CA8142AB-6685-4826-89DD-9728B8EAEC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7163" y="1120775"/>
              <a:ext cx="1571625" cy="1295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20</xdr:row>
      <xdr:rowOff>136526</xdr:rowOff>
    </xdr:from>
    <xdr:to>
      <xdr:col>2</xdr:col>
      <xdr:colOff>361950</xdr:colOff>
      <xdr:row>28</xdr:row>
      <xdr:rowOff>174626</xdr:rowOff>
    </xdr:to>
    <mc:AlternateContent xmlns:mc="http://schemas.openxmlformats.org/markup-compatibility/2006" xmlns:a14="http://schemas.microsoft.com/office/drawing/2010/main">
      <mc:Choice Requires="a14">
        <xdr:graphicFrame macro="">
          <xdr:nvGraphicFramePr>
            <xdr:cNvPr id="18" name="Age groups">
              <a:extLst>
                <a:ext uri="{FF2B5EF4-FFF2-40B4-BE49-F238E27FC236}">
                  <a16:creationId xmlns:a16="http://schemas.microsoft.com/office/drawing/2014/main" id="{C784B8EF-770D-47D4-95C8-EE7F9455F88F}"/>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152400" y="3756026"/>
              <a:ext cx="15811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29</xdr:row>
      <xdr:rowOff>47626</xdr:rowOff>
    </xdr:from>
    <xdr:to>
      <xdr:col>2</xdr:col>
      <xdr:colOff>361950</xdr:colOff>
      <xdr:row>37</xdr:row>
      <xdr:rowOff>66676</xdr:rowOff>
    </xdr:to>
    <mc:AlternateContent xmlns:mc="http://schemas.openxmlformats.org/markup-compatibility/2006" xmlns:a14="http://schemas.microsoft.com/office/drawing/2010/main">
      <mc:Choice Requires="a14">
        <xdr:graphicFrame macro="">
          <xdr:nvGraphicFramePr>
            <xdr:cNvPr id="20" name="Day">
              <a:extLst>
                <a:ext uri="{FF2B5EF4-FFF2-40B4-BE49-F238E27FC236}">
                  <a16:creationId xmlns:a16="http://schemas.microsoft.com/office/drawing/2014/main" id="{33FF1D1D-32FF-4B23-AD76-3D1812801ED9}"/>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52400" y="5295901"/>
              <a:ext cx="15811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647700</xdr:colOff>
      <xdr:row>16</xdr:row>
      <xdr:rowOff>1</xdr:rowOff>
    </xdr:from>
    <xdr:to>
      <xdr:col>25</xdr:col>
      <xdr:colOff>409575</xdr:colOff>
      <xdr:row>35</xdr:row>
      <xdr:rowOff>95250</xdr:rowOff>
    </xdr:to>
    <mc:AlternateContent xmlns:mc="http://schemas.openxmlformats.org/markup-compatibility/2006">
      <mc:Choice xmlns:cx2="http://schemas.microsoft.com/office/drawing/2015/10/21/chartex" Requires="cx2">
        <xdr:graphicFrame macro="">
          <xdr:nvGraphicFramePr>
            <xdr:cNvPr id="30" name="Chart 29">
              <a:extLst>
                <a:ext uri="{FF2B5EF4-FFF2-40B4-BE49-F238E27FC236}">
                  <a16:creationId xmlns:a16="http://schemas.microsoft.com/office/drawing/2014/main" id="{F8AF943C-AFF7-4F7C-8F24-2619D38C83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363700" y="2895601"/>
              <a:ext cx="3190875" cy="35337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512906</xdr:colOff>
      <xdr:row>3</xdr:row>
      <xdr:rowOff>142876</xdr:rowOff>
    </xdr:from>
    <xdr:to>
      <xdr:col>20</xdr:col>
      <xdr:colOff>371617</xdr:colOff>
      <xdr:row>6</xdr:row>
      <xdr:rowOff>87975</xdr:rowOff>
    </xdr:to>
    <xdr:sp macro="" textlink="$R$6">
      <xdr:nvSpPr>
        <xdr:cNvPr id="29" name="Rectangle: Rounded Corners 28">
          <a:extLst>
            <a:ext uri="{FF2B5EF4-FFF2-40B4-BE49-F238E27FC236}">
              <a16:creationId xmlns:a16="http://schemas.microsoft.com/office/drawing/2014/main" id="{797CA3CC-5058-5121-76FB-0BE832E23692}"/>
            </a:ext>
          </a:extLst>
        </xdr:cNvPr>
        <xdr:cNvSpPr/>
      </xdr:nvSpPr>
      <xdr:spPr>
        <a:xfrm>
          <a:off x="11485706" y="685801"/>
          <a:ext cx="2601911" cy="488024"/>
        </a:xfrm>
        <a:prstGeom prst="roundRect">
          <a:avLst/>
        </a:prstGeom>
        <a:solidFill>
          <a:schemeClr val="bg1"/>
        </a:solidFill>
        <a:ln>
          <a:noFill/>
        </a:ln>
        <a:effectLst>
          <a:outerShdw blurRad="63500" sx="102000" sy="102000" algn="ctr" rotWithShape="0">
            <a:srgbClr val="002060">
              <a:alpha val="40000"/>
            </a:srgbClr>
          </a:out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fld id="{745ED121-66DC-4C6A-8529-507CAD6FCDA7}" type="TxLink">
            <a:rPr lang="en-US" sz="2000" b="1" i="0" u="none" strike="noStrike" kern="1200">
              <a:solidFill>
                <a:srgbClr val="002060"/>
              </a:solidFill>
              <a:latin typeface="Aptos Narrow"/>
              <a:ea typeface="+mn-ea"/>
              <a:cs typeface="+mn-cs"/>
            </a:rPr>
            <a:pPr marL="0" indent="0" algn="ctr"/>
            <a:t>MAYBE</a:t>
          </a:fld>
          <a:endParaRPr lang="en-US" sz="2000" b="1" i="0" u="none" strike="noStrike" kern="1200">
            <a:solidFill>
              <a:srgbClr val="002060"/>
            </a:solidFill>
            <a:latin typeface="Aptos Narrow"/>
            <a:ea typeface="+mn-ea"/>
            <a:cs typeface="+mn-cs"/>
          </a:endParaRPr>
        </a:p>
      </xdr:txBody>
    </xdr:sp>
    <xdr:clientData/>
  </xdr:twoCellAnchor>
  <xdr:twoCellAnchor>
    <xdr:from>
      <xdr:col>17</xdr:col>
      <xdr:colOff>308330</xdr:colOff>
      <xdr:row>6</xdr:row>
      <xdr:rowOff>74083</xdr:rowOff>
    </xdr:from>
    <xdr:to>
      <xdr:col>19</xdr:col>
      <xdr:colOff>576192</xdr:colOff>
      <xdr:row>8</xdr:row>
      <xdr:rowOff>0</xdr:rowOff>
    </xdr:to>
    <xdr:sp macro="" textlink="">
      <xdr:nvSpPr>
        <xdr:cNvPr id="33" name="Rectangle 32">
          <a:extLst>
            <a:ext uri="{FF2B5EF4-FFF2-40B4-BE49-F238E27FC236}">
              <a16:creationId xmlns:a16="http://schemas.microsoft.com/office/drawing/2014/main" id="{7487851E-E73F-5682-CF77-B90638B4707C}"/>
            </a:ext>
          </a:extLst>
        </xdr:cNvPr>
        <xdr:cNvSpPr/>
      </xdr:nvSpPr>
      <xdr:spPr>
        <a:xfrm>
          <a:off x="11966930" y="1159933"/>
          <a:ext cx="1639462" cy="2878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solidFill>
                <a:schemeClr val="bg2">
                  <a:lumMod val="25000"/>
                </a:schemeClr>
              </a:solidFill>
            </a:rPr>
            <a:t>Dessert</a:t>
          </a:r>
          <a:r>
            <a:rPr lang="en-US" sz="1100" kern="1200" baseline="0">
              <a:solidFill>
                <a:schemeClr val="bg2">
                  <a:lumMod val="25000"/>
                </a:schemeClr>
              </a:solidFill>
            </a:rPr>
            <a:t> (Common Answer)</a:t>
          </a:r>
          <a:endParaRPr lang="en-US" sz="1100" kern="1200">
            <a:solidFill>
              <a:schemeClr val="bg2">
                <a:lumMod val="25000"/>
              </a:schemeClr>
            </a:solidFill>
          </a:endParaRPr>
        </a:p>
      </xdr:txBody>
    </xdr:sp>
    <xdr:clientData/>
  </xdr:twoCellAnchor>
  <xdr:twoCellAnchor>
    <xdr:from>
      <xdr:col>20</xdr:col>
      <xdr:colOff>571500</xdr:colOff>
      <xdr:row>2</xdr:row>
      <xdr:rowOff>142875</xdr:rowOff>
    </xdr:from>
    <xdr:to>
      <xdr:col>25</xdr:col>
      <xdr:colOff>538164</xdr:colOff>
      <xdr:row>37</xdr:row>
      <xdr:rowOff>95250</xdr:rowOff>
    </xdr:to>
    <xdr:sp macro="" textlink="">
      <xdr:nvSpPr>
        <xdr:cNvPr id="45" name="Rectangle 44">
          <a:extLst>
            <a:ext uri="{FF2B5EF4-FFF2-40B4-BE49-F238E27FC236}">
              <a16:creationId xmlns:a16="http://schemas.microsoft.com/office/drawing/2014/main" id="{F1F6539F-9C6A-4DF1-A277-EF3C4C8E4A19}"/>
            </a:ext>
          </a:extLst>
        </xdr:cNvPr>
        <xdr:cNvSpPr/>
      </xdr:nvSpPr>
      <xdr:spPr>
        <a:xfrm>
          <a:off x="14287500" y="504825"/>
          <a:ext cx="3395664" cy="6286500"/>
        </a:xfrm>
        <a:prstGeom prst="rect">
          <a:avLst/>
        </a:prstGeom>
        <a:noFill/>
        <a:ln>
          <a:solidFill>
            <a:schemeClr val="bg1"/>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85725</xdr:colOff>
      <xdr:row>3</xdr:row>
      <xdr:rowOff>123825</xdr:rowOff>
    </xdr:from>
    <xdr:to>
      <xdr:col>2</xdr:col>
      <xdr:colOff>457200</xdr:colOff>
      <xdr:row>37</xdr:row>
      <xdr:rowOff>114300</xdr:rowOff>
    </xdr:to>
    <xdr:sp macro="" textlink="">
      <xdr:nvSpPr>
        <xdr:cNvPr id="46" name="Rectangle 45">
          <a:extLst>
            <a:ext uri="{FF2B5EF4-FFF2-40B4-BE49-F238E27FC236}">
              <a16:creationId xmlns:a16="http://schemas.microsoft.com/office/drawing/2014/main" id="{864F5819-B373-4F88-8832-84124EB53F12}"/>
            </a:ext>
          </a:extLst>
        </xdr:cNvPr>
        <xdr:cNvSpPr/>
      </xdr:nvSpPr>
      <xdr:spPr>
        <a:xfrm>
          <a:off x="85725" y="666750"/>
          <a:ext cx="1743075" cy="6143625"/>
        </a:xfrm>
        <a:prstGeom prst="rect">
          <a:avLst/>
        </a:prstGeom>
        <a:noFill/>
        <a:ln>
          <a:solidFill>
            <a:schemeClr val="bg1"/>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427649</xdr:colOff>
      <xdr:row>4</xdr:row>
      <xdr:rowOff>51352</xdr:rowOff>
    </xdr:from>
    <xdr:to>
      <xdr:col>2</xdr:col>
      <xdr:colOff>86701</xdr:colOff>
      <xdr:row>5</xdr:row>
      <xdr:rowOff>161925</xdr:rowOff>
    </xdr:to>
    <xdr:sp macro="" textlink="">
      <xdr:nvSpPr>
        <xdr:cNvPr id="47" name="Rectangle 46">
          <a:extLst>
            <a:ext uri="{FF2B5EF4-FFF2-40B4-BE49-F238E27FC236}">
              <a16:creationId xmlns:a16="http://schemas.microsoft.com/office/drawing/2014/main" id="{865DA92A-A383-4753-A8F3-D26B89820E6A}"/>
            </a:ext>
          </a:extLst>
        </xdr:cNvPr>
        <xdr:cNvSpPr/>
      </xdr:nvSpPr>
      <xdr:spPr>
        <a:xfrm>
          <a:off x="427649" y="775252"/>
          <a:ext cx="1030652" cy="29154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solidFill>
                <a:schemeClr val="bg2">
                  <a:lumMod val="25000"/>
                </a:schemeClr>
              </a:solidFill>
            </a:rPr>
            <a:t>Filters</a:t>
          </a:r>
        </a:p>
      </xdr:txBody>
    </xdr:sp>
    <xdr:clientData/>
  </xdr:twoCellAnchor>
  <xdr:twoCellAnchor editAs="oneCell">
    <xdr:from>
      <xdr:col>2</xdr:col>
      <xdr:colOff>676275</xdr:colOff>
      <xdr:row>3</xdr:row>
      <xdr:rowOff>170850</xdr:rowOff>
    </xdr:from>
    <xdr:to>
      <xdr:col>3</xdr:col>
      <xdr:colOff>361950</xdr:colOff>
      <xdr:row>5</xdr:row>
      <xdr:rowOff>180375</xdr:rowOff>
    </xdr:to>
    <xdr:pic>
      <xdr:nvPicPr>
        <xdr:cNvPr id="27" name="Graphic 26" descr="User with solid fill">
          <a:extLst>
            <a:ext uri="{FF2B5EF4-FFF2-40B4-BE49-F238E27FC236}">
              <a16:creationId xmlns:a16="http://schemas.microsoft.com/office/drawing/2014/main" id="{66BD4E18-DD30-9247-27AC-E42FEE34B97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047875" y="713775"/>
          <a:ext cx="371475" cy="371475"/>
        </a:xfrm>
        <a:prstGeom prst="rect">
          <a:avLst/>
        </a:prstGeom>
      </xdr:spPr>
    </xdr:pic>
    <xdr:clientData/>
  </xdr:twoCellAnchor>
  <xdr:twoCellAnchor editAs="oneCell">
    <xdr:from>
      <xdr:col>11</xdr:col>
      <xdr:colOff>600075</xdr:colOff>
      <xdr:row>3</xdr:row>
      <xdr:rowOff>175612</xdr:rowOff>
    </xdr:from>
    <xdr:to>
      <xdr:col>12</xdr:col>
      <xdr:colOff>276225</xdr:colOff>
      <xdr:row>5</xdr:row>
      <xdr:rowOff>175612</xdr:rowOff>
    </xdr:to>
    <xdr:pic>
      <xdr:nvPicPr>
        <xdr:cNvPr id="34" name="Graphic 33" descr="Bubble Tea with solid fill">
          <a:extLst>
            <a:ext uri="{FF2B5EF4-FFF2-40B4-BE49-F238E27FC236}">
              <a16:creationId xmlns:a16="http://schemas.microsoft.com/office/drawing/2014/main" id="{5B0FB092-C52D-4156-2950-5B163D52F4F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143875" y="718537"/>
          <a:ext cx="361950" cy="361950"/>
        </a:xfrm>
        <a:prstGeom prst="rect">
          <a:avLst/>
        </a:prstGeom>
      </xdr:spPr>
    </xdr:pic>
    <xdr:clientData/>
  </xdr:twoCellAnchor>
  <xdr:twoCellAnchor editAs="oneCell">
    <xdr:from>
      <xdr:col>7</xdr:col>
      <xdr:colOff>7125</xdr:colOff>
      <xdr:row>3</xdr:row>
      <xdr:rowOff>179175</xdr:rowOff>
    </xdr:from>
    <xdr:to>
      <xdr:col>7</xdr:col>
      <xdr:colOff>361950</xdr:colOff>
      <xdr:row>5</xdr:row>
      <xdr:rowOff>172050</xdr:rowOff>
    </xdr:to>
    <xdr:pic>
      <xdr:nvPicPr>
        <xdr:cNvPr id="36" name="Graphic 35" descr="Pasta with solid fill">
          <a:extLst>
            <a:ext uri="{FF2B5EF4-FFF2-40B4-BE49-F238E27FC236}">
              <a16:creationId xmlns:a16="http://schemas.microsoft.com/office/drawing/2014/main" id="{7693FC46-DC5A-4273-3DFE-8111490FE64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807725" y="722100"/>
          <a:ext cx="354825" cy="354825"/>
        </a:xfrm>
        <a:prstGeom prst="rect">
          <a:avLst/>
        </a:prstGeom>
      </xdr:spPr>
    </xdr:pic>
    <xdr:clientData/>
  </xdr:twoCellAnchor>
  <xdr:twoCellAnchor editAs="oneCell">
    <xdr:from>
      <xdr:col>16</xdr:col>
      <xdr:colOff>609600</xdr:colOff>
      <xdr:row>4</xdr:row>
      <xdr:rowOff>8925</xdr:rowOff>
    </xdr:from>
    <xdr:to>
      <xdr:col>17</xdr:col>
      <xdr:colOff>257175</xdr:colOff>
      <xdr:row>5</xdr:row>
      <xdr:rowOff>161325</xdr:rowOff>
    </xdr:to>
    <xdr:pic>
      <xdr:nvPicPr>
        <xdr:cNvPr id="38" name="Graphic 37" descr="Donut with solid fill">
          <a:extLst>
            <a:ext uri="{FF2B5EF4-FFF2-40B4-BE49-F238E27FC236}">
              <a16:creationId xmlns:a16="http://schemas.microsoft.com/office/drawing/2014/main" id="{B4B3EDD1-2880-E584-9D52-0CD870FEBD8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582400" y="732825"/>
          <a:ext cx="333375" cy="333375"/>
        </a:xfrm>
        <a:prstGeom prst="rect">
          <a:avLst/>
        </a:prstGeom>
      </xdr:spPr>
    </xdr:pic>
    <xdr:clientData/>
  </xdr:twoCellAnchor>
  <xdr:twoCellAnchor editAs="oneCell">
    <xdr:from>
      <xdr:col>21</xdr:col>
      <xdr:colOff>209550</xdr:colOff>
      <xdr:row>4</xdr:row>
      <xdr:rowOff>17559</xdr:rowOff>
    </xdr:from>
    <xdr:to>
      <xdr:col>21</xdr:col>
      <xdr:colOff>525656</xdr:colOff>
      <xdr:row>5</xdr:row>
      <xdr:rowOff>152690</xdr:rowOff>
    </xdr:to>
    <xdr:pic>
      <xdr:nvPicPr>
        <xdr:cNvPr id="40" name="Graphic 39" descr="Earth globe: Asia and Australia with solid fill">
          <a:extLst>
            <a:ext uri="{FF2B5EF4-FFF2-40B4-BE49-F238E27FC236}">
              <a16:creationId xmlns:a16="http://schemas.microsoft.com/office/drawing/2014/main" id="{8F2459E2-64C9-81A7-46A1-3B4A0BF8C72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611350" y="741459"/>
          <a:ext cx="316106" cy="316106"/>
        </a:xfrm>
        <a:prstGeom prst="rect">
          <a:avLst/>
        </a:prstGeom>
      </xdr:spPr>
    </xdr:pic>
    <xdr:clientData/>
  </xdr:twoCellAnchor>
  <xdr:twoCellAnchor>
    <xdr:from>
      <xdr:col>22</xdr:col>
      <xdr:colOff>219075</xdr:colOff>
      <xdr:row>0</xdr:row>
      <xdr:rowOff>104775</xdr:rowOff>
    </xdr:from>
    <xdr:to>
      <xdr:col>25</xdr:col>
      <xdr:colOff>504825</xdr:colOff>
      <xdr:row>2</xdr:row>
      <xdr:rowOff>76200</xdr:rowOff>
    </xdr:to>
    <xdr:sp macro="" textlink="">
      <xdr:nvSpPr>
        <xdr:cNvPr id="41" name="Rectangle: Rounded Corners 40">
          <a:extLst>
            <a:ext uri="{FF2B5EF4-FFF2-40B4-BE49-F238E27FC236}">
              <a16:creationId xmlns:a16="http://schemas.microsoft.com/office/drawing/2014/main" id="{BDA3D61A-C18F-FA0F-5F15-724772DC9629}"/>
            </a:ext>
          </a:extLst>
        </xdr:cNvPr>
        <xdr:cNvSpPr/>
      </xdr:nvSpPr>
      <xdr:spPr>
        <a:xfrm>
          <a:off x="15306675" y="104775"/>
          <a:ext cx="2343150" cy="333375"/>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kern="1200"/>
            <a:t>RECOMMENDATIONS</a:t>
          </a:r>
        </a:p>
      </xdr:txBody>
    </xdr:sp>
    <xdr:clientData/>
  </xdr:twoCellAnchor>
  <xdr:twoCellAnchor>
    <xdr:from>
      <xdr:col>25</xdr:col>
      <xdr:colOff>0</xdr:colOff>
      <xdr:row>0</xdr:row>
      <xdr:rowOff>142875</xdr:rowOff>
    </xdr:from>
    <xdr:to>
      <xdr:col>25</xdr:col>
      <xdr:colOff>381000</xdr:colOff>
      <xdr:row>2</xdr:row>
      <xdr:rowOff>47625</xdr:rowOff>
    </xdr:to>
    <xdr:sp macro="" textlink="">
      <xdr:nvSpPr>
        <xdr:cNvPr id="42" name="Arrow: Right 41">
          <a:hlinkClick xmlns:r="http://schemas.openxmlformats.org/officeDocument/2006/relationships" r:id="rId19"/>
          <a:extLst>
            <a:ext uri="{FF2B5EF4-FFF2-40B4-BE49-F238E27FC236}">
              <a16:creationId xmlns:a16="http://schemas.microsoft.com/office/drawing/2014/main" id="{282D5941-4C82-DAC7-8ED0-19426A952D25}"/>
            </a:ext>
          </a:extLst>
        </xdr:cNvPr>
        <xdr:cNvSpPr/>
      </xdr:nvSpPr>
      <xdr:spPr>
        <a:xfrm>
          <a:off x="17145000" y="142875"/>
          <a:ext cx="381000" cy="266700"/>
        </a:xfrm>
        <a:prstGeom prst="rightArrow">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20</xdr:col>
      <xdr:colOff>628650</xdr:colOff>
      <xdr:row>7</xdr:row>
      <xdr:rowOff>161925</xdr:rowOff>
    </xdr:from>
    <xdr:to>
      <xdr:col>25</xdr:col>
      <xdr:colOff>419101</xdr:colOff>
      <xdr:row>15</xdr:row>
      <xdr:rowOff>114300</xdr:rowOff>
    </xdr:to>
    <xdr:graphicFrame macro="">
      <xdr:nvGraphicFramePr>
        <xdr:cNvPr id="44" name="Chart 43">
          <a:extLst>
            <a:ext uri="{FF2B5EF4-FFF2-40B4-BE49-F238E27FC236}">
              <a16:creationId xmlns:a16="http://schemas.microsoft.com/office/drawing/2014/main" id="{C255FE37-6254-4128-9967-3B1DECBE7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4</xdr:row>
      <xdr:rowOff>9525</xdr:rowOff>
    </xdr:from>
    <xdr:to>
      <xdr:col>6</xdr:col>
      <xdr:colOff>114300</xdr:colOff>
      <xdr:row>15</xdr:row>
      <xdr:rowOff>67234</xdr:rowOff>
    </xdr:to>
    <xdr:pic>
      <xdr:nvPicPr>
        <xdr:cNvPr id="11" name="Picture 10">
          <a:extLst>
            <a:ext uri="{FF2B5EF4-FFF2-40B4-BE49-F238E27FC236}">
              <a16:creationId xmlns:a16="http://schemas.microsoft.com/office/drawing/2014/main" id="{2ADE8150-BC3B-D2CB-33A8-E5F58685CB9A}"/>
            </a:ext>
          </a:extLst>
        </xdr:cNvPr>
        <xdr:cNvPicPr>
          <a:picLocks noChangeAspect="1"/>
        </xdr:cNvPicPr>
      </xdr:nvPicPr>
      <xdr:blipFill>
        <a:blip xmlns:r="http://schemas.openxmlformats.org/officeDocument/2006/relationships" r:embed="rId1"/>
        <a:stretch>
          <a:fillRect/>
        </a:stretch>
      </xdr:blipFill>
      <xdr:spPr>
        <a:xfrm>
          <a:off x="142875" y="733425"/>
          <a:ext cx="4086225" cy="2048434"/>
        </a:xfrm>
        <a:prstGeom prst="rect">
          <a:avLst/>
        </a:prstGeom>
      </xdr:spPr>
    </xdr:pic>
    <xdr:clientData/>
  </xdr:twoCellAnchor>
  <xdr:twoCellAnchor editAs="oneCell">
    <xdr:from>
      <xdr:col>6</xdr:col>
      <xdr:colOff>271462</xdr:colOff>
      <xdr:row>4</xdr:row>
      <xdr:rowOff>9525</xdr:rowOff>
    </xdr:from>
    <xdr:to>
      <xdr:col>11</xdr:col>
      <xdr:colOff>357187</xdr:colOff>
      <xdr:row>15</xdr:row>
      <xdr:rowOff>55040</xdr:rowOff>
    </xdr:to>
    <xdr:pic>
      <xdr:nvPicPr>
        <xdr:cNvPr id="12" name="Picture 11">
          <a:extLst>
            <a:ext uri="{FF2B5EF4-FFF2-40B4-BE49-F238E27FC236}">
              <a16:creationId xmlns:a16="http://schemas.microsoft.com/office/drawing/2014/main" id="{6C5AEFC8-C538-03D0-0EA9-CA942D523EFC}"/>
            </a:ext>
          </a:extLst>
        </xdr:cNvPr>
        <xdr:cNvPicPr>
          <a:picLocks noChangeAspect="1"/>
        </xdr:cNvPicPr>
      </xdr:nvPicPr>
      <xdr:blipFill>
        <a:blip xmlns:r="http://schemas.openxmlformats.org/officeDocument/2006/relationships" r:embed="rId2"/>
        <a:stretch>
          <a:fillRect/>
        </a:stretch>
      </xdr:blipFill>
      <xdr:spPr>
        <a:xfrm>
          <a:off x="4386262" y="733425"/>
          <a:ext cx="3514725" cy="2036240"/>
        </a:xfrm>
        <a:prstGeom prst="rect">
          <a:avLst/>
        </a:prstGeom>
      </xdr:spPr>
    </xdr:pic>
    <xdr:clientData/>
  </xdr:twoCellAnchor>
  <xdr:twoCellAnchor editAs="oneCell">
    <xdr:from>
      <xdr:col>17</xdr:col>
      <xdr:colOff>130751</xdr:colOff>
      <xdr:row>4</xdr:row>
      <xdr:rowOff>9525</xdr:rowOff>
    </xdr:from>
    <xdr:to>
      <xdr:col>21</xdr:col>
      <xdr:colOff>643347</xdr:colOff>
      <xdr:row>13</xdr:row>
      <xdr:rowOff>114300</xdr:rowOff>
    </xdr:to>
    <xdr:pic>
      <xdr:nvPicPr>
        <xdr:cNvPr id="15" name="Picture 14">
          <a:extLst>
            <a:ext uri="{FF2B5EF4-FFF2-40B4-BE49-F238E27FC236}">
              <a16:creationId xmlns:a16="http://schemas.microsoft.com/office/drawing/2014/main" id="{1EC0F11E-766A-4BFB-A034-EC9C03B75A89}"/>
            </a:ext>
          </a:extLst>
        </xdr:cNvPr>
        <xdr:cNvPicPr>
          <a:picLocks noChangeAspect="1"/>
        </xdr:cNvPicPr>
      </xdr:nvPicPr>
      <xdr:blipFill rotWithShape="1">
        <a:blip xmlns:r="http://schemas.openxmlformats.org/officeDocument/2006/relationships" r:embed="rId3"/>
        <a:srcRect t="-1491" b="11037"/>
        <a:stretch/>
      </xdr:blipFill>
      <xdr:spPr>
        <a:xfrm>
          <a:off x="11789351" y="733425"/>
          <a:ext cx="3255796" cy="1733550"/>
        </a:xfrm>
        <a:prstGeom prst="rect">
          <a:avLst/>
        </a:prstGeom>
      </xdr:spPr>
    </xdr:pic>
    <xdr:clientData/>
  </xdr:twoCellAnchor>
  <xdr:twoCellAnchor>
    <xdr:from>
      <xdr:col>0</xdr:col>
      <xdr:colOff>104775</xdr:colOff>
      <xdr:row>0</xdr:row>
      <xdr:rowOff>19051</xdr:rowOff>
    </xdr:from>
    <xdr:to>
      <xdr:col>6</xdr:col>
      <xdr:colOff>361950</xdr:colOff>
      <xdr:row>2</xdr:row>
      <xdr:rowOff>19051</xdr:rowOff>
    </xdr:to>
    <xdr:sp macro="" textlink="">
      <xdr:nvSpPr>
        <xdr:cNvPr id="19" name="Rectangle 18">
          <a:extLst>
            <a:ext uri="{FF2B5EF4-FFF2-40B4-BE49-F238E27FC236}">
              <a16:creationId xmlns:a16="http://schemas.microsoft.com/office/drawing/2014/main" id="{55EC3A8A-9B7D-4375-A998-81D71992ECBF}"/>
            </a:ext>
          </a:extLst>
        </xdr:cNvPr>
        <xdr:cNvSpPr/>
      </xdr:nvSpPr>
      <xdr:spPr>
        <a:xfrm>
          <a:off x="104775" y="19051"/>
          <a:ext cx="4371975"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kern="1200">
              <a:solidFill>
                <a:srgbClr val="002060"/>
              </a:solidFill>
              <a:latin typeface="Aptos Narrow" panose="020B0004020202020204" pitchFamily="34" charset="0"/>
              <a:cs typeface="Times New Roman" panose="02020603050405020304" pitchFamily="18" charset="0"/>
            </a:rPr>
            <a:t>RECOMMENDATIONS</a:t>
          </a:r>
        </a:p>
      </xdr:txBody>
    </xdr:sp>
    <xdr:clientData/>
  </xdr:twoCellAnchor>
  <xdr:twoCellAnchor editAs="oneCell">
    <xdr:from>
      <xdr:col>11</xdr:col>
      <xdr:colOff>533400</xdr:colOff>
      <xdr:row>4</xdr:row>
      <xdr:rowOff>9525</xdr:rowOff>
    </xdr:from>
    <xdr:to>
      <xdr:col>16</xdr:col>
      <xdr:colOff>640386</xdr:colOff>
      <xdr:row>15</xdr:row>
      <xdr:rowOff>55040</xdr:rowOff>
    </xdr:to>
    <xdr:pic>
      <xdr:nvPicPr>
        <xdr:cNvPr id="20" name="Picture 19">
          <a:extLst>
            <a:ext uri="{FF2B5EF4-FFF2-40B4-BE49-F238E27FC236}">
              <a16:creationId xmlns:a16="http://schemas.microsoft.com/office/drawing/2014/main" id="{FB9E6FE6-CF4C-FFF3-4497-A390538AB7A2}"/>
            </a:ext>
          </a:extLst>
        </xdr:cNvPr>
        <xdr:cNvPicPr>
          <a:picLocks noChangeAspect="1"/>
        </xdr:cNvPicPr>
      </xdr:nvPicPr>
      <xdr:blipFill>
        <a:blip xmlns:r="http://schemas.openxmlformats.org/officeDocument/2006/relationships" r:embed="rId4"/>
        <a:stretch>
          <a:fillRect/>
        </a:stretch>
      </xdr:blipFill>
      <xdr:spPr>
        <a:xfrm>
          <a:off x="8077200" y="733425"/>
          <a:ext cx="3535986" cy="2036240"/>
        </a:xfrm>
        <a:prstGeom prst="rect">
          <a:avLst/>
        </a:prstGeom>
      </xdr:spPr>
    </xdr:pic>
    <xdr:clientData/>
  </xdr:twoCellAnchor>
  <xdr:twoCellAnchor editAs="oneCell">
    <xdr:from>
      <xdr:col>17</xdr:col>
      <xdr:colOff>130751</xdr:colOff>
      <xdr:row>13</xdr:row>
      <xdr:rowOff>123825</xdr:rowOff>
    </xdr:from>
    <xdr:to>
      <xdr:col>21</xdr:col>
      <xdr:colOff>645101</xdr:colOff>
      <xdr:row>21</xdr:row>
      <xdr:rowOff>171451</xdr:rowOff>
    </xdr:to>
    <xdr:pic>
      <xdr:nvPicPr>
        <xdr:cNvPr id="23" name="Picture 22">
          <a:extLst>
            <a:ext uri="{FF2B5EF4-FFF2-40B4-BE49-F238E27FC236}">
              <a16:creationId xmlns:a16="http://schemas.microsoft.com/office/drawing/2014/main" id="{40A6B79B-C0B7-B521-A016-88F074B5D7BA}"/>
            </a:ext>
          </a:extLst>
        </xdr:cNvPr>
        <xdr:cNvPicPr>
          <a:picLocks noChangeAspect="1"/>
        </xdr:cNvPicPr>
      </xdr:nvPicPr>
      <xdr:blipFill rotWithShape="1">
        <a:blip xmlns:r="http://schemas.openxmlformats.org/officeDocument/2006/relationships" r:embed="rId5"/>
        <a:srcRect t="11424" b="10588"/>
        <a:stretch/>
      </xdr:blipFill>
      <xdr:spPr>
        <a:xfrm>
          <a:off x="11789351" y="2476500"/>
          <a:ext cx="3257550" cy="1495426"/>
        </a:xfrm>
        <a:prstGeom prst="rect">
          <a:avLst/>
        </a:prstGeom>
      </xdr:spPr>
    </xdr:pic>
    <xdr:clientData/>
  </xdr:twoCellAnchor>
  <xdr:twoCellAnchor editAs="oneCell">
    <xdr:from>
      <xdr:col>17</xdr:col>
      <xdr:colOff>130751</xdr:colOff>
      <xdr:row>22</xdr:row>
      <xdr:rowOff>1</xdr:rowOff>
    </xdr:from>
    <xdr:to>
      <xdr:col>21</xdr:col>
      <xdr:colOff>647700</xdr:colOff>
      <xdr:row>30</xdr:row>
      <xdr:rowOff>19051</xdr:rowOff>
    </xdr:to>
    <xdr:pic>
      <xdr:nvPicPr>
        <xdr:cNvPr id="24" name="Picture 23">
          <a:extLst>
            <a:ext uri="{FF2B5EF4-FFF2-40B4-BE49-F238E27FC236}">
              <a16:creationId xmlns:a16="http://schemas.microsoft.com/office/drawing/2014/main" id="{D9E2BF82-E701-63D1-A6DE-0D15C6988C3C}"/>
            </a:ext>
          </a:extLst>
        </xdr:cNvPr>
        <xdr:cNvPicPr>
          <a:picLocks noChangeAspect="1"/>
        </xdr:cNvPicPr>
      </xdr:nvPicPr>
      <xdr:blipFill rotWithShape="1">
        <a:blip xmlns:r="http://schemas.openxmlformats.org/officeDocument/2006/relationships" r:embed="rId6"/>
        <a:srcRect t="12347" b="11602"/>
        <a:stretch/>
      </xdr:blipFill>
      <xdr:spPr>
        <a:xfrm>
          <a:off x="11789351" y="3981451"/>
          <a:ext cx="3260149" cy="1466850"/>
        </a:xfrm>
        <a:prstGeom prst="rect">
          <a:avLst/>
        </a:prstGeom>
      </xdr:spPr>
    </xdr:pic>
    <xdr:clientData/>
  </xdr:twoCellAnchor>
  <xdr:twoCellAnchor editAs="oneCell">
    <xdr:from>
      <xdr:col>17</xdr:col>
      <xdr:colOff>130751</xdr:colOff>
      <xdr:row>30</xdr:row>
      <xdr:rowOff>28575</xdr:rowOff>
    </xdr:from>
    <xdr:to>
      <xdr:col>21</xdr:col>
      <xdr:colOff>657225</xdr:colOff>
      <xdr:row>36</xdr:row>
      <xdr:rowOff>152400</xdr:rowOff>
    </xdr:to>
    <xdr:pic>
      <xdr:nvPicPr>
        <xdr:cNvPr id="25" name="Picture 24">
          <a:extLst>
            <a:ext uri="{FF2B5EF4-FFF2-40B4-BE49-F238E27FC236}">
              <a16:creationId xmlns:a16="http://schemas.microsoft.com/office/drawing/2014/main" id="{94DEA9CE-CAFD-11BF-FA8D-E25BC59CDF82}"/>
            </a:ext>
          </a:extLst>
        </xdr:cNvPr>
        <xdr:cNvPicPr>
          <a:picLocks noChangeAspect="1"/>
        </xdr:cNvPicPr>
      </xdr:nvPicPr>
      <xdr:blipFill rotWithShape="1">
        <a:blip xmlns:r="http://schemas.openxmlformats.org/officeDocument/2006/relationships" r:embed="rId7"/>
        <a:srcRect t="13949" b="12817"/>
        <a:stretch/>
      </xdr:blipFill>
      <xdr:spPr>
        <a:xfrm>
          <a:off x="11789351" y="5457825"/>
          <a:ext cx="3269674" cy="1209675"/>
        </a:xfrm>
        <a:prstGeom prst="rect">
          <a:avLst/>
        </a:prstGeom>
      </xdr:spPr>
    </xdr:pic>
    <xdr:clientData/>
  </xdr:twoCellAnchor>
  <xdr:twoCellAnchor>
    <xdr:from>
      <xdr:col>0</xdr:col>
      <xdr:colOff>104776</xdr:colOff>
      <xdr:row>3</xdr:row>
      <xdr:rowOff>104775</xdr:rowOff>
    </xdr:from>
    <xdr:to>
      <xdr:col>6</xdr:col>
      <xdr:colOff>180976</xdr:colOff>
      <xdr:row>37</xdr:row>
      <xdr:rowOff>123825</xdr:rowOff>
    </xdr:to>
    <xdr:sp macro="" textlink="">
      <xdr:nvSpPr>
        <xdr:cNvPr id="26" name="Rectangle 25">
          <a:extLst>
            <a:ext uri="{FF2B5EF4-FFF2-40B4-BE49-F238E27FC236}">
              <a16:creationId xmlns:a16="http://schemas.microsoft.com/office/drawing/2014/main" id="{94B08441-989C-4F2D-8B6E-67B389FB6756}"/>
            </a:ext>
          </a:extLst>
        </xdr:cNvPr>
        <xdr:cNvSpPr/>
      </xdr:nvSpPr>
      <xdr:spPr>
        <a:xfrm>
          <a:off x="104776" y="647700"/>
          <a:ext cx="4191000" cy="6172200"/>
        </a:xfrm>
        <a:prstGeom prst="rect">
          <a:avLst/>
        </a:prstGeom>
        <a:noFill/>
        <a:ln>
          <a:solidFill>
            <a:schemeClr val="bg1"/>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204789</xdr:colOff>
      <xdr:row>3</xdr:row>
      <xdr:rowOff>104775</xdr:rowOff>
    </xdr:from>
    <xdr:to>
      <xdr:col>11</xdr:col>
      <xdr:colOff>452438</xdr:colOff>
      <xdr:row>37</xdr:row>
      <xdr:rowOff>123825</xdr:rowOff>
    </xdr:to>
    <xdr:sp macro="" textlink="">
      <xdr:nvSpPr>
        <xdr:cNvPr id="27" name="Rectangle 26">
          <a:extLst>
            <a:ext uri="{FF2B5EF4-FFF2-40B4-BE49-F238E27FC236}">
              <a16:creationId xmlns:a16="http://schemas.microsoft.com/office/drawing/2014/main" id="{3CCC55C2-7EDD-4079-B688-1F697D83940E}"/>
            </a:ext>
          </a:extLst>
        </xdr:cNvPr>
        <xdr:cNvSpPr/>
      </xdr:nvSpPr>
      <xdr:spPr>
        <a:xfrm>
          <a:off x="4319589" y="647700"/>
          <a:ext cx="3676649" cy="6172200"/>
        </a:xfrm>
        <a:prstGeom prst="rect">
          <a:avLst/>
        </a:prstGeom>
        <a:noFill/>
        <a:ln>
          <a:solidFill>
            <a:schemeClr val="bg1"/>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476251</xdr:colOff>
      <xdr:row>3</xdr:row>
      <xdr:rowOff>104775</xdr:rowOff>
    </xdr:from>
    <xdr:to>
      <xdr:col>17</xdr:col>
      <xdr:colOff>38100</xdr:colOff>
      <xdr:row>37</xdr:row>
      <xdr:rowOff>123825</xdr:rowOff>
    </xdr:to>
    <xdr:sp macro="" textlink="">
      <xdr:nvSpPr>
        <xdr:cNvPr id="28" name="Rectangle 27">
          <a:extLst>
            <a:ext uri="{FF2B5EF4-FFF2-40B4-BE49-F238E27FC236}">
              <a16:creationId xmlns:a16="http://schemas.microsoft.com/office/drawing/2014/main" id="{8B70D23D-E98B-4E02-8A5B-31BE69068057}"/>
            </a:ext>
          </a:extLst>
        </xdr:cNvPr>
        <xdr:cNvSpPr/>
      </xdr:nvSpPr>
      <xdr:spPr>
        <a:xfrm>
          <a:off x="8020051" y="647700"/>
          <a:ext cx="3676649" cy="6172200"/>
        </a:xfrm>
        <a:prstGeom prst="rect">
          <a:avLst/>
        </a:prstGeom>
        <a:noFill/>
        <a:ln>
          <a:solidFill>
            <a:schemeClr val="bg1"/>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17</xdr:col>
      <xdr:colOff>66676</xdr:colOff>
      <xdr:row>3</xdr:row>
      <xdr:rowOff>104775</xdr:rowOff>
    </xdr:from>
    <xdr:to>
      <xdr:col>25</xdr:col>
      <xdr:colOff>457200</xdr:colOff>
      <xdr:row>37</xdr:row>
      <xdr:rowOff>123825</xdr:rowOff>
    </xdr:to>
    <xdr:sp macro="" textlink="">
      <xdr:nvSpPr>
        <xdr:cNvPr id="29" name="Rectangle 28">
          <a:extLst>
            <a:ext uri="{FF2B5EF4-FFF2-40B4-BE49-F238E27FC236}">
              <a16:creationId xmlns:a16="http://schemas.microsoft.com/office/drawing/2014/main" id="{C478A68B-CE1D-4BE1-9C54-DA7B042C4A78}"/>
            </a:ext>
          </a:extLst>
        </xdr:cNvPr>
        <xdr:cNvSpPr/>
      </xdr:nvSpPr>
      <xdr:spPr>
        <a:xfrm>
          <a:off x="11725276" y="647700"/>
          <a:ext cx="5876924" cy="6172200"/>
        </a:xfrm>
        <a:prstGeom prst="rect">
          <a:avLst/>
        </a:prstGeom>
        <a:noFill/>
        <a:ln>
          <a:solidFill>
            <a:schemeClr val="bg1"/>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142875</xdr:colOff>
      <xdr:row>15</xdr:row>
      <xdr:rowOff>123825</xdr:rowOff>
    </xdr:from>
    <xdr:to>
      <xdr:col>6</xdr:col>
      <xdr:colOff>95250</xdr:colOff>
      <xdr:row>22</xdr:row>
      <xdr:rowOff>161925</xdr:rowOff>
    </xdr:to>
    <xdr:pic>
      <xdr:nvPicPr>
        <xdr:cNvPr id="32" name="Picture 31">
          <a:extLst>
            <a:ext uri="{FF2B5EF4-FFF2-40B4-BE49-F238E27FC236}">
              <a16:creationId xmlns:a16="http://schemas.microsoft.com/office/drawing/2014/main" id="{47D60630-24BD-005D-4548-8031FEE5D8EA}"/>
            </a:ext>
          </a:extLst>
        </xdr:cNvPr>
        <xdr:cNvPicPr>
          <a:picLocks noChangeAspect="1"/>
        </xdr:cNvPicPr>
      </xdr:nvPicPr>
      <xdr:blipFill rotWithShape="1">
        <a:blip xmlns:r="http://schemas.openxmlformats.org/officeDocument/2006/relationships" r:embed="rId8"/>
        <a:srcRect r="-26" b="75140"/>
        <a:stretch/>
      </xdr:blipFill>
      <xdr:spPr>
        <a:xfrm>
          <a:off x="142875" y="2838450"/>
          <a:ext cx="4067175" cy="1304925"/>
        </a:xfrm>
        <a:prstGeom prst="rect">
          <a:avLst/>
        </a:prstGeom>
      </xdr:spPr>
    </xdr:pic>
    <xdr:clientData/>
  </xdr:twoCellAnchor>
  <xdr:twoCellAnchor>
    <xdr:from>
      <xdr:col>0</xdr:col>
      <xdr:colOff>161925</xdr:colOff>
      <xdr:row>23</xdr:row>
      <xdr:rowOff>0</xdr:rowOff>
    </xdr:from>
    <xdr:to>
      <xdr:col>5</xdr:col>
      <xdr:colOff>228600</xdr:colOff>
      <xdr:row>37</xdr:row>
      <xdr:rowOff>123825</xdr:rowOff>
    </xdr:to>
    <xdr:sp macro="" textlink="">
      <xdr:nvSpPr>
        <xdr:cNvPr id="33" name="TextBox 32">
          <a:extLst>
            <a:ext uri="{FF2B5EF4-FFF2-40B4-BE49-F238E27FC236}">
              <a16:creationId xmlns:a16="http://schemas.microsoft.com/office/drawing/2014/main" id="{E45C7310-9A56-A394-E27D-B863E49F6BB4}"/>
            </a:ext>
          </a:extLst>
        </xdr:cNvPr>
        <xdr:cNvSpPr txBox="1"/>
      </xdr:nvSpPr>
      <xdr:spPr>
        <a:xfrm>
          <a:off x="161925" y="4162425"/>
          <a:ext cx="3495675" cy="2657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Narrow" panose="020B0004020202020204" pitchFamily="34" charset="0"/>
            </a:rPr>
            <a:t>Prioritize:</a:t>
          </a:r>
        </a:p>
        <a:p>
          <a:r>
            <a:rPr lang="en-US" sz="1200">
              <a:latin typeface="Aptos Narrow" panose="020B0004020202020204" pitchFamily="34" charset="0"/>
            </a:rPr>
            <a:t>Stock up on traditional foods that are popular among the most</a:t>
          </a:r>
          <a:r>
            <a:rPr lang="en-US" sz="1200" baseline="0">
              <a:latin typeface="Aptos Narrow" panose="020B0004020202020204" pitchFamily="34" charset="0"/>
            </a:rPr>
            <a:t> prominent</a:t>
          </a:r>
          <a:r>
            <a:rPr lang="en-US" sz="1200">
              <a:latin typeface="Aptos Narrow" panose="020B0004020202020204" pitchFamily="34" charset="0"/>
            </a:rPr>
            <a:t> demographic such as Nasi, Satay, Curry, and similar staples. </a:t>
          </a:r>
        </a:p>
        <a:p>
          <a:endParaRPr lang="en-US" sz="1200">
            <a:latin typeface="Aptos Narrow" panose="020B0004020202020204" pitchFamily="34" charset="0"/>
          </a:endParaRPr>
        </a:p>
        <a:p>
          <a:r>
            <a:rPr lang="en-US" sz="1200" b="1">
              <a:latin typeface="Aptos Narrow" panose="020B0004020202020204" pitchFamily="34" charset="0"/>
            </a:rPr>
            <a:t>Limited:</a:t>
          </a:r>
        </a:p>
        <a:p>
          <a:r>
            <a:rPr lang="en-US" sz="1200">
              <a:latin typeface="Aptos Narrow" panose="020B0004020202020204" pitchFamily="34" charset="0"/>
            </a:rPr>
            <a:t>Limit the inclusion of Western dishes and foods from other international cuisines.</a:t>
          </a:r>
        </a:p>
        <a:p>
          <a:endParaRPr lang="en-US" sz="1200" b="1" kern="1200" baseline="0">
            <a:latin typeface="Aptos Narrow" panose="020B0004020202020204" pitchFamily="34" charset="0"/>
          </a:endParaRPr>
        </a:p>
        <a:p>
          <a:r>
            <a:rPr lang="en-US" sz="1200" b="1" kern="1200" baseline="0">
              <a:latin typeface="Aptos Narrow" panose="020B0004020202020204" pitchFamily="34" charset="0"/>
            </a:rPr>
            <a:t>Expansion:</a:t>
          </a:r>
        </a:p>
        <a:p>
          <a:r>
            <a:rPr lang="en-US" sz="1200" b="0">
              <a:latin typeface="Aptos Narrow" panose="020B0004020202020204" pitchFamily="34" charset="0"/>
            </a:rPr>
            <a:t>T</a:t>
          </a:r>
          <a:r>
            <a:rPr lang="en-US" sz="1200">
              <a:latin typeface="Aptos Narrow" panose="020B0004020202020204" pitchFamily="34" charset="0"/>
            </a:rPr>
            <a:t>o attract a broader range of demographics, create a food market offering a variety of cuisines from different countries.</a:t>
          </a:r>
          <a:endParaRPr lang="en-US" sz="1000" b="1" kern="1200" baseline="0">
            <a:latin typeface="Aptos Narrow" panose="020B0004020202020204" pitchFamily="34" charset="0"/>
          </a:endParaRPr>
        </a:p>
      </xdr:txBody>
    </xdr:sp>
    <xdr:clientData/>
  </xdr:twoCellAnchor>
  <xdr:twoCellAnchor>
    <xdr:from>
      <xdr:col>6</xdr:col>
      <xdr:colOff>304800</xdr:colOff>
      <xdr:row>23</xdr:row>
      <xdr:rowOff>0</xdr:rowOff>
    </xdr:from>
    <xdr:to>
      <xdr:col>11</xdr:col>
      <xdr:colOff>371475</xdr:colOff>
      <xdr:row>35</xdr:row>
      <xdr:rowOff>47625</xdr:rowOff>
    </xdr:to>
    <xdr:sp macro="" textlink="">
      <xdr:nvSpPr>
        <xdr:cNvPr id="35" name="TextBox 34">
          <a:extLst>
            <a:ext uri="{FF2B5EF4-FFF2-40B4-BE49-F238E27FC236}">
              <a16:creationId xmlns:a16="http://schemas.microsoft.com/office/drawing/2014/main" id="{693321C1-7976-4F1A-988B-48E6C774BC63}"/>
            </a:ext>
          </a:extLst>
        </xdr:cNvPr>
        <xdr:cNvSpPr txBox="1"/>
      </xdr:nvSpPr>
      <xdr:spPr>
        <a:xfrm>
          <a:off x="4419600" y="4162425"/>
          <a:ext cx="3495675" cy="2219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Narrow" panose="020B0004020202020204" pitchFamily="34" charset="0"/>
            </a:rPr>
            <a:t>Variety:</a:t>
          </a:r>
        </a:p>
        <a:p>
          <a:r>
            <a:rPr lang="en-US" sz="1200">
              <a:latin typeface="Aptos Narrow" panose="020B0004020202020204" pitchFamily="34" charset="0"/>
            </a:rPr>
            <a:t>Offer a wide variety of fresh juices</a:t>
          </a:r>
          <a:r>
            <a:rPr lang="en-US" sz="1200" baseline="0">
              <a:latin typeface="Aptos Narrow" panose="020B0004020202020204" pitchFamily="34" charset="0"/>
            </a:rPr>
            <a:t> such as </a:t>
          </a:r>
          <a:r>
            <a:rPr lang="en-US" sz="1200">
              <a:latin typeface="Aptos Narrow" panose="020B0004020202020204" pitchFamily="34" charset="0"/>
            </a:rPr>
            <a:t>Fruit-based,</a:t>
          </a:r>
          <a:r>
            <a:rPr lang="en-US" sz="1200" baseline="0">
              <a:latin typeface="Aptos Narrow" panose="020B0004020202020204" pitchFamily="34" charset="0"/>
            </a:rPr>
            <a:t> Vegertable juices, Smoothies, </a:t>
          </a:r>
          <a:r>
            <a:rPr lang="en-US" sz="1200">
              <a:latin typeface="Aptos Narrow" panose="020B0004020202020204" pitchFamily="34" charset="0"/>
            </a:rPr>
            <a:t>Cold pressed juices</a:t>
          </a:r>
          <a:r>
            <a:rPr lang="en-US" sz="1200" baseline="0">
              <a:latin typeface="Aptos Narrow" panose="020B0004020202020204" pitchFamily="34" charset="0"/>
            </a:rPr>
            <a:t> etc.</a:t>
          </a:r>
        </a:p>
        <a:p>
          <a:endParaRPr lang="en-US" sz="1200" b="1" kern="1200" baseline="0">
            <a:latin typeface="Aptos Narrow" panose="020B0004020202020204" pitchFamily="34" charset="0"/>
          </a:endParaRPr>
        </a:p>
        <a:p>
          <a:r>
            <a:rPr lang="en-US" sz="1200" b="1" kern="1200" baseline="0">
              <a:latin typeface="Aptos Narrow" panose="020B0004020202020204" pitchFamily="34" charset="0"/>
            </a:rPr>
            <a:t>Customer Experience:</a:t>
          </a:r>
        </a:p>
        <a:p>
          <a:r>
            <a:rPr lang="en-US" sz="1200" b="0" kern="1200" baseline="0">
              <a:latin typeface="Aptos Narrow" panose="020B0004020202020204" pitchFamily="34" charset="0"/>
            </a:rPr>
            <a:t>Allow customers to mix and match their own juice combinations to improve the customer experience.</a:t>
          </a:r>
        </a:p>
        <a:p>
          <a:endParaRPr lang="en-US" sz="1200" b="0" kern="1200" baseline="0">
            <a:latin typeface="Aptos Narrow" panose="020B0004020202020204" pitchFamily="34" charset="0"/>
          </a:endParaRPr>
        </a:p>
        <a:p>
          <a:r>
            <a:rPr lang="en-US" sz="1200" b="1" kern="1200" baseline="0">
              <a:latin typeface="Aptos Narrow" panose="020B0004020202020204" pitchFamily="34" charset="0"/>
            </a:rPr>
            <a:t>Retain and Expand:</a:t>
          </a:r>
        </a:p>
        <a:p>
          <a:r>
            <a:rPr lang="en-US" sz="1200" b="0" kern="1200" baseline="0">
              <a:latin typeface="Aptos Narrow" panose="020B0004020202020204" pitchFamily="34" charset="0"/>
            </a:rPr>
            <a:t>To keep customers invested and expand, have Juice promotions with limited flavors.</a:t>
          </a:r>
          <a:endParaRPr lang="en-US" sz="1000" b="0" kern="1200" baseline="0">
            <a:latin typeface="Aptos Narrow" panose="020B0004020202020204" pitchFamily="34" charset="0"/>
          </a:endParaRPr>
        </a:p>
      </xdr:txBody>
    </xdr:sp>
    <xdr:clientData/>
  </xdr:twoCellAnchor>
  <xdr:twoCellAnchor>
    <xdr:from>
      <xdr:col>0</xdr:col>
      <xdr:colOff>85725</xdr:colOff>
      <xdr:row>1</xdr:row>
      <xdr:rowOff>133350</xdr:rowOff>
    </xdr:from>
    <xdr:to>
      <xdr:col>6</xdr:col>
      <xdr:colOff>495300</xdr:colOff>
      <xdr:row>3</xdr:row>
      <xdr:rowOff>104775</xdr:rowOff>
    </xdr:to>
    <xdr:sp macro="" textlink="">
      <xdr:nvSpPr>
        <xdr:cNvPr id="36" name="TextBox 35">
          <a:extLst>
            <a:ext uri="{FF2B5EF4-FFF2-40B4-BE49-F238E27FC236}">
              <a16:creationId xmlns:a16="http://schemas.microsoft.com/office/drawing/2014/main" id="{2314D9D2-13B3-862F-AF53-C58AD17672C1}"/>
            </a:ext>
          </a:extLst>
        </xdr:cNvPr>
        <xdr:cNvSpPr txBox="1"/>
      </xdr:nvSpPr>
      <xdr:spPr>
        <a:xfrm>
          <a:off x="85725" y="314325"/>
          <a:ext cx="45243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latin typeface="Aptos Narrow" panose="020B0004020202020204" pitchFamily="34" charset="0"/>
            </a:rPr>
            <a:t>Assumption: Data is being analysed</a:t>
          </a:r>
          <a:r>
            <a:rPr lang="en-US" sz="1600" kern="1200" baseline="0">
              <a:latin typeface="Aptos Narrow" panose="020B0004020202020204" pitchFamily="34" charset="0"/>
            </a:rPr>
            <a:t> for a food store</a:t>
          </a:r>
          <a:endParaRPr lang="en-US" sz="1600" kern="1200">
            <a:latin typeface="Aptos Narrow" panose="020B0004020202020204" pitchFamily="34" charset="0"/>
          </a:endParaRPr>
        </a:p>
      </xdr:txBody>
    </xdr:sp>
    <xdr:clientData/>
  </xdr:twoCellAnchor>
  <xdr:twoCellAnchor>
    <xdr:from>
      <xdr:col>11</xdr:col>
      <xdr:colOff>533400</xdr:colOff>
      <xdr:row>23</xdr:row>
      <xdr:rowOff>0</xdr:rowOff>
    </xdr:from>
    <xdr:to>
      <xdr:col>16</xdr:col>
      <xdr:colOff>600075</xdr:colOff>
      <xdr:row>37</xdr:row>
      <xdr:rowOff>28575</xdr:rowOff>
    </xdr:to>
    <xdr:sp macro="" textlink="">
      <xdr:nvSpPr>
        <xdr:cNvPr id="37" name="TextBox 36">
          <a:extLst>
            <a:ext uri="{FF2B5EF4-FFF2-40B4-BE49-F238E27FC236}">
              <a16:creationId xmlns:a16="http://schemas.microsoft.com/office/drawing/2014/main" id="{4B485560-7549-41A3-AAF7-1ACC08426D3F}"/>
            </a:ext>
          </a:extLst>
        </xdr:cNvPr>
        <xdr:cNvSpPr txBox="1"/>
      </xdr:nvSpPr>
      <xdr:spPr>
        <a:xfrm>
          <a:off x="8077200" y="4162425"/>
          <a:ext cx="3495675" cy="2562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Narrow" panose="020B0004020202020204" pitchFamily="34" charset="0"/>
            </a:rPr>
            <a:t>Dessert Display</a:t>
          </a:r>
          <a:r>
            <a:rPr lang="en-US" sz="1200">
              <a:latin typeface="Aptos Narrow" panose="020B0004020202020204" pitchFamily="34" charset="0"/>
            </a:rPr>
            <a:t>: </a:t>
          </a:r>
        </a:p>
        <a:p>
          <a:r>
            <a:rPr lang="en-US" sz="1200">
              <a:latin typeface="Aptos Narrow" panose="020B0004020202020204" pitchFamily="34" charset="0"/>
            </a:rPr>
            <a:t>Display your desserts attractively in a glass case or showcase. Visually appealing options can entice customers to try them.</a:t>
          </a:r>
        </a:p>
        <a:p>
          <a:endParaRPr lang="en-US" sz="1200" b="1" kern="1200" baseline="0">
            <a:latin typeface="Aptos Narrow" panose="020B0004020202020204" pitchFamily="34" charset="0"/>
          </a:endParaRPr>
        </a:p>
        <a:p>
          <a:r>
            <a:rPr lang="en-US" sz="1200" b="1" kern="1200" baseline="0">
              <a:latin typeface="Aptos Narrow" panose="020B0004020202020204" pitchFamily="34" charset="0"/>
            </a:rPr>
            <a:t>Promotions:</a:t>
          </a:r>
        </a:p>
        <a:p>
          <a:r>
            <a:rPr lang="en-US" sz="1200">
              <a:latin typeface="Aptos Narrow" panose="020B0004020202020204" pitchFamily="34" charset="0"/>
            </a:rPr>
            <a:t>Offer a "Dessert Happy Hour" with limited-time discounts to create urgency and encourage hesitant customers to try desserts</a:t>
          </a:r>
          <a:r>
            <a:rPr lang="en-US" sz="1200" baseline="0">
              <a:latin typeface="Aptos Narrow" panose="020B0004020202020204" pitchFamily="34" charset="0"/>
            </a:rPr>
            <a:t> </a:t>
          </a:r>
          <a:r>
            <a:rPr lang="en-US" sz="1200">
              <a:latin typeface="Aptos Narrow" panose="020B0004020202020204" pitchFamily="34" charset="0"/>
            </a:rPr>
            <a:t>when the price is right</a:t>
          </a:r>
          <a:endParaRPr lang="en-US" sz="1000" b="0" kern="1200" baseline="0">
            <a:latin typeface="Aptos Narrow" panose="020B0004020202020204" pitchFamily="34" charset="0"/>
          </a:endParaRPr>
        </a:p>
      </xdr:txBody>
    </xdr:sp>
    <xdr:clientData/>
  </xdr:twoCellAnchor>
  <xdr:twoCellAnchor>
    <xdr:from>
      <xdr:col>21</xdr:col>
      <xdr:colOff>71437</xdr:colOff>
      <xdr:row>4</xdr:row>
      <xdr:rowOff>95250</xdr:rowOff>
    </xdr:from>
    <xdr:to>
      <xdr:col>21</xdr:col>
      <xdr:colOff>566737</xdr:colOff>
      <xdr:row>5</xdr:row>
      <xdr:rowOff>152400</xdr:rowOff>
    </xdr:to>
    <xdr:sp macro="" textlink="">
      <xdr:nvSpPr>
        <xdr:cNvPr id="38" name="TextBox 37">
          <a:extLst>
            <a:ext uri="{FF2B5EF4-FFF2-40B4-BE49-F238E27FC236}">
              <a16:creationId xmlns:a16="http://schemas.microsoft.com/office/drawing/2014/main" id="{0EC0CBFC-F290-69ED-682C-512BB109F540}"/>
            </a:ext>
          </a:extLst>
        </xdr:cNvPr>
        <xdr:cNvSpPr txBox="1"/>
      </xdr:nvSpPr>
      <xdr:spPr>
        <a:xfrm>
          <a:off x="14473237" y="819150"/>
          <a:ext cx="49530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kern="1200">
              <a:solidFill>
                <a:srgbClr val="002060"/>
              </a:solidFill>
              <a:latin typeface="Aptos Narrow" panose="020B0004020202020204" pitchFamily="34" charset="0"/>
            </a:rPr>
            <a:t>TUE</a:t>
          </a:r>
        </a:p>
      </xdr:txBody>
    </xdr:sp>
    <xdr:clientData/>
  </xdr:twoCellAnchor>
  <xdr:twoCellAnchor>
    <xdr:from>
      <xdr:col>21</xdr:col>
      <xdr:colOff>71437</xdr:colOff>
      <xdr:row>13</xdr:row>
      <xdr:rowOff>171450</xdr:rowOff>
    </xdr:from>
    <xdr:to>
      <xdr:col>21</xdr:col>
      <xdr:colOff>566737</xdr:colOff>
      <xdr:row>15</xdr:row>
      <xdr:rowOff>47625</xdr:rowOff>
    </xdr:to>
    <xdr:sp macro="" textlink="">
      <xdr:nvSpPr>
        <xdr:cNvPr id="39" name="TextBox 38">
          <a:extLst>
            <a:ext uri="{FF2B5EF4-FFF2-40B4-BE49-F238E27FC236}">
              <a16:creationId xmlns:a16="http://schemas.microsoft.com/office/drawing/2014/main" id="{988A51A6-B84D-40CC-9891-E779C308F28F}"/>
            </a:ext>
          </a:extLst>
        </xdr:cNvPr>
        <xdr:cNvSpPr txBox="1"/>
      </xdr:nvSpPr>
      <xdr:spPr>
        <a:xfrm>
          <a:off x="14473237" y="2524125"/>
          <a:ext cx="49530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kern="1200">
              <a:solidFill>
                <a:srgbClr val="002060"/>
              </a:solidFill>
              <a:latin typeface="Aptos Narrow" panose="020B0004020202020204" pitchFamily="34" charset="0"/>
            </a:rPr>
            <a:t>WED</a:t>
          </a:r>
        </a:p>
      </xdr:txBody>
    </xdr:sp>
    <xdr:clientData/>
  </xdr:twoCellAnchor>
  <xdr:twoCellAnchor>
    <xdr:from>
      <xdr:col>21</xdr:col>
      <xdr:colOff>71437</xdr:colOff>
      <xdr:row>22</xdr:row>
      <xdr:rowOff>76200</xdr:rowOff>
    </xdr:from>
    <xdr:to>
      <xdr:col>21</xdr:col>
      <xdr:colOff>566737</xdr:colOff>
      <xdr:row>23</xdr:row>
      <xdr:rowOff>133350</xdr:rowOff>
    </xdr:to>
    <xdr:sp macro="" textlink="">
      <xdr:nvSpPr>
        <xdr:cNvPr id="40" name="TextBox 39">
          <a:extLst>
            <a:ext uri="{FF2B5EF4-FFF2-40B4-BE49-F238E27FC236}">
              <a16:creationId xmlns:a16="http://schemas.microsoft.com/office/drawing/2014/main" id="{D81E52FE-F3DF-4720-A654-5A94FA2CCE17}"/>
            </a:ext>
          </a:extLst>
        </xdr:cNvPr>
        <xdr:cNvSpPr txBox="1"/>
      </xdr:nvSpPr>
      <xdr:spPr>
        <a:xfrm>
          <a:off x="14473237" y="4057650"/>
          <a:ext cx="49530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kern="1200">
              <a:solidFill>
                <a:srgbClr val="002060"/>
              </a:solidFill>
              <a:latin typeface="Aptos Narrow" panose="020B0004020202020204" pitchFamily="34" charset="0"/>
            </a:rPr>
            <a:t>THU</a:t>
          </a:r>
        </a:p>
      </xdr:txBody>
    </xdr:sp>
    <xdr:clientData/>
  </xdr:twoCellAnchor>
  <xdr:twoCellAnchor>
    <xdr:from>
      <xdr:col>21</xdr:col>
      <xdr:colOff>71437</xdr:colOff>
      <xdr:row>30</xdr:row>
      <xdr:rowOff>38100</xdr:rowOff>
    </xdr:from>
    <xdr:to>
      <xdr:col>21</xdr:col>
      <xdr:colOff>566737</xdr:colOff>
      <xdr:row>31</xdr:row>
      <xdr:rowOff>95250</xdr:rowOff>
    </xdr:to>
    <xdr:sp macro="" textlink="">
      <xdr:nvSpPr>
        <xdr:cNvPr id="41" name="TextBox 40">
          <a:extLst>
            <a:ext uri="{FF2B5EF4-FFF2-40B4-BE49-F238E27FC236}">
              <a16:creationId xmlns:a16="http://schemas.microsoft.com/office/drawing/2014/main" id="{0814A36E-3064-4F7E-9C4A-102318422AEF}"/>
            </a:ext>
          </a:extLst>
        </xdr:cNvPr>
        <xdr:cNvSpPr txBox="1"/>
      </xdr:nvSpPr>
      <xdr:spPr>
        <a:xfrm>
          <a:off x="14473237" y="5467350"/>
          <a:ext cx="49530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1" kern="1200">
              <a:solidFill>
                <a:srgbClr val="002060"/>
              </a:solidFill>
              <a:latin typeface="Aptos Narrow" panose="020B0004020202020204" pitchFamily="34" charset="0"/>
            </a:rPr>
            <a:t>FRI</a:t>
          </a:r>
        </a:p>
      </xdr:txBody>
    </xdr:sp>
    <xdr:clientData/>
  </xdr:twoCellAnchor>
  <xdr:twoCellAnchor>
    <xdr:from>
      <xdr:col>22</xdr:col>
      <xdr:colOff>47625</xdr:colOff>
      <xdr:row>4</xdr:row>
      <xdr:rowOff>38100</xdr:rowOff>
    </xdr:from>
    <xdr:to>
      <xdr:col>25</xdr:col>
      <xdr:colOff>352425</xdr:colOff>
      <xdr:row>36</xdr:row>
      <xdr:rowOff>161925</xdr:rowOff>
    </xdr:to>
    <xdr:sp macro="" textlink="">
      <xdr:nvSpPr>
        <xdr:cNvPr id="42" name="TextBox 41">
          <a:extLst>
            <a:ext uri="{FF2B5EF4-FFF2-40B4-BE49-F238E27FC236}">
              <a16:creationId xmlns:a16="http://schemas.microsoft.com/office/drawing/2014/main" id="{2170B78B-5640-4CDC-8A69-4C50E088C040}"/>
            </a:ext>
          </a:extLst>
        </xdr:cNvPr>
        <xdr:cNvSpPr txBox="1"/>
      </xdr:nvSpPr>
      <xdr:spPr>
        <a:xfrm>
          <a:off x="15135225" y="762000"/>
          <a:ext cx="2362200" cy="591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Narrow" panose="020B0004020202020204" pitchFamily="34" charset="0"/>
            </a:rPr>
            <a:t>Expand Afternoon Hours (Tuesday and Wednesday)</a:t>
          </a:r>
          <a:r>
            <a:rPr lang="en-US" sz="1200">
              <a:latin typeface="Aptos Narrow" panose="020B0004020202020204" pitchFamily="34" charset="0"/>
            </a:rPr>
            <a:t>: </a:t>
          </a:r>
        </a:p>
        <a:p>
          <a:r>
            <a:rPr lang="en-US" sz="1200" b="0">
              <a:latin typeface="Aptos Narrow" panose="020B0004020202020204" pitchFamily="34" charset="0"/>
            </a:rPr>
            <a:t>Additional services like </a:t>
          </a:r>
          <a:r>
            <a:rPr lang="en-US" sz="1200" b="0" u="sng">
              <a:latin typeface="Aptos Narrow" panose="020B0004020202020204" pitchFamily="34" charset="0"/>
            </a:rPr>
            <a:t>takeout</a:t>
          </a:r>
          <a:r>
            <a:rPr lang="en-US" sz="1200" b="0">
              <a:latin typeface="Aptos Narrow" panose="020B0004020202020204" pitchFamily="34" charset="0"/>
            </a:rPr>
            <a:t> or </a:t>
          </a:r>
          <a:r>
            <a:rPr lang="en-US" sz="1200" b="0" u="sng">
              <a:latin typeface="Aptos Narrow" panose="020B0004020202020204" pitchFamily="34" charset="0"/>
            </a:rPr>
            <a:t>pre-ordering</a:t>
          </a:r>
          <a:r>
            <a:rPr lang="en-US" sz="1200" b="0">
              <a:latin typeface="Aptos Narrow" panose="020B0004020202020204" pitchFamily="34" charset="0"/>
            </a:rPr>
            <a:t> options for customers looking for a quick bite.</a:t>
          </a:r>
        </a:p>
        <a:p>
          <a:endParaRPr lang="en-US" sz="1200" b="1" kern="1200" baseline="0">
            <a:latin typeface="Aptos Narrow" panose="020B0004020202020204" pitchFamily="34" charset="0"/>
          </a:endParaRPr>
        </a:p>
        <a:p>
          <a:r>
            <a:rPr lang="en-US" sz="1200" b="1">
              <a:latin typeface="Aptos Narrow" panose="020B0004020202020204" pitchFamily="34" charset="0"/>
            </a:rPr>
            <a:t>Simplified Menus for Slow Days</a:t>
          </a:r>
          <a:r>
            <a:rPr lang="en-US" sz="1200" b="1" baseline="0">
              <a:latin typeface="Aptos Narrow" panose="020B0004020202020204" pitchFamily="34" charset="0"/>
            </a:rPr>
            <a:t> </a:t>
          </a:r>
          <a:r>
            <a:rPr lang="en-US" sz="1200" b="1">
              <a:latin typeface="Aptos Narrow" panose="020B0004020202020204" pitchFamily="34" charset="0"/>
            </a:rPr>
            <a:t>(Thursday and Friday):</a:t>
          </a:r>
        </a:p>
        <a:p>
          <a:r>
            <a:rPr lang="en-US" sz="1200">
              <a:latin typeface="Aptos Narrow" panose="020B0004020202020204" pitchFamily="34" charset="0"/>
            </a:rPr>
            <a:t>Focus on a few bestsellers, offer </a:t>
          </a:r>
          <a:r>
            <a:rPr lang="en-US" sz="1200" b="0" u="sng">
              <a:latin typeface="Aptos Narrow" panose="020B0004020202020204" pitchFamily="34" charset="0"/>
            </a:rPr>
            <a:t>limited-time menu </a:t>
          </a:r>
          <a:r>
            <a:rPr lang="en-US" sz="1200">
              <a:latin typeface="Aptos Narrow" panose="020B0004020202020204" pitchFamily="34" charset="0"/>
            </a:rPr>
            <a:t>to encourage customers to try something new. </a:t>
          </a:r>
        </a:p>
        <a:p>
          <a:endParaRPr lang="en-US" sz="1200" b="0" kern="1200" baseline="0">
            <a:latin typeface="Aptos Narrow" panose="020B0004020202020204" pitchFamily="34" charset="0"/>
          </a:endParaRPr>
        </a:p>
        <a:p>
          <a:r>
            <a:rPr lang="en-US" sz="1200" b="1">
              <a:latin typeface="Aptos Narrow" panose="020B0004020202020204" pitchFamily="34" charset="0"/>
            </a:rPr>
            <a:t>Adjust Operating Hours for Quiet Days (Thursday and Friday):</a:t>
          </a:r>
        </a:p>
        <a:p>
          <a:r>
            <a:rPr lang="en-US" sz="1200" b="0">
              <a:latin typeface="Aptos Narrow" panose="020B0004020202020204" pitchFamily="34" charset="0"/>
            </a:rPr>
            <a:t>Adjust</a:t>
          </a:r>
          <a:r>
            <a:rPr lang="en-US" sz="1200" b="1" baseline="0">
              <a:latin typeface="Aptos Narrow" panose="020B0004020202020204" pitchFamily="34" charset="0"/>
            </a:rPr>
            <a:t> </a:t>
          </a:r>
          <a:r>
            <a:rPr lang="en-US" sz="1200">
              <a:latin typeface="Aptos Narrow" panose="020B0004020202020204" pitchFamily="34" charset="0"/>
            </a:rPr>
            <a:t>your operating . Focus on staying open later on </a:t>
          </a:r>
          <a:r>
            <a:rPr lang="en-US" sz="1200" b="0">
              <a:latin typeface="Aptos Narrow" panose="020B0004020202020204" pitchFamily="34" charset="0"/>
            </a:rPr>
            <a:t>Thursday and Friday evenings when your late-night peak occurs (around 1:00 AM). You could also open later in the day on Thursday, focusing on after-work or evening dining.</a:t>
          </a:r>
          <a:endParaRPr lang="en-US" sz="1200" b="0" kern="1200" baseline="0">
            <a:latin typeface="Aptos Narrow"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cious Ngenda" refreshedDate="45608.668803125001" createdVersion="8" refreshedVersion="8" minRefreshableVersion="3" recordCount="287" xr:uid="{2FAE4F6B-BBFA-4032-BB83-8B97B270BE53}">
  <cacheSource type="worksheet">
    <worksheetSource name="tbl_Data"/>
  </cacheSource>
  <cacheFields count="13">
    <cacheField name="Date" numFmtId="14">
      <sharedItems containsNonDate="0"/>
    </cacheField>
    <cacheField name="Day" numFmtId="14">
      <sharedItems containsNonDate="0" count="5">
        <s v="Tue"/>
        <s v="Wed"/>
        <s v="Thu"/>
        <s v="Fri"/>
        <s v="Sat" u="1"/>
      </sharedItems>
    </cacheField>
    <cacheField name="Time " numFmtId="0">
      <sharedItems/>
    </cacheField>
    <cacheField name="Hours" numFmtId="0">
      <sharedItems count="40">
        <s v="14:00"/>
        <s v="15:00"/>
        <s v="16:00"/>
        <s v="17:00"/>
        <s v="18:00"/>
        <s v="19:00"/>
        <s v="20:00"/>
        <s v="21:00"/>
        <s v="22:00"/>
        <s v="23:00"/>
        <s v="01:00"/>
        <s v="02:00"/>
        <s v="03:00"/>
        <s v="09:00"/>
        <s v="10:00"/>
        <s v="11:00"/>
        <s v="12:00"/>
        <s v="13:00"/>
        <s v="00:00"/>
        <s v="04:00"/>
        <s v="2 PM" u="1"/>
        <s v="3 PM" u="1"/>
        <s v="4 PM" u="1"/>
        <s v="5 PM" u="1"/>
        <s v="6 PM" u="1"/>
        <s v="7 PM" u="1"/>
        <s v="8 PM" u="1"/>
        <s v="9 PM" u="1"/>
        <s v="10 PM" u="1"/>
        <s v="11 PM" u="1"/>
        <s v="1 AM" u="1"/>
        <s v="2 AM" u="1"/>
        <s v="3 AM" u="1"/>
        <s v="9 AM" u="1"/>
        <s v="10 AM" u="1"/>
        <s v="11 AM" u="1"/>
        <s v="12 PM" u="1"/>
        <s v="1 PM" u="1"/>
        <s v="12 AM" u="1"/>
        <s v="4 AM" u="1"/>
      </sharedItems>
    </cacheField>
    <cacheField name="Participant_ID" numFmtId="0">
      <sharedItems/>
    </cacheField>
    <cacheField name="Gender" numFmtId="0">
      <sharedItems containsBlank="1" count="4">
        <s v="Male"/>
        <s v="Female"/>
        <s v="Unknown"/>
        <m u="1"/>
      </sharedItems>
    </cacheField>
    <cacheField name="Nationality" numFmtId="0">
      <sharedItems containsBlank="1" count="23">
        <s v="Indian"/>
        <s v="Maldivian"/>
        <s v="Indonesian"/>
        <s v="Yemen"/>
        <s v="Malaysian"/>
        <s v="Japan"/>
        <s v="Mauritian"/>
        <s v="Chinese"/>
        <s v="Seychellois"/>
        <s v="Korean"/>
        <s v="Algerian"/>
        <s v="Pakistani"/>
        <s v="Nigerian"/>
        <s v="Canadian"/>
        <s v="Tanzanian"/>
        <m u="1"/>
        <s v="China" u="1"/>
        <s v="Muslim" u="1"/>
        <s v="Pakistani " u="1"/>
        <s v="Maldivian " u="1"/>
        <s v="Nigerian " u="1"/>
        <s v="Algerian " u="1"/>
        <s v="Korean " u="1"/>
      </sharedItems>
    </cacheField>
    <cacheField name="Continent" numFmtId="0">
      <sharedItems count="3">
        <s v="Asia"/>
        <s v="Africa"/>
        <s v="North America"/>
      </sharedItems>
    </cacheField>
    <cacheField name="Age" numFmtId="0">
      <sharedItems containsSemiMixedTypes="0" containsString="0" containsNumber="1" containsInteger="1" minValue="8" maxValue="80"/>
    </cacheField>
    <cacheField name="Age groups" numFmtId="0">
      <sharedItems containsBlank="1" count="10">
        <s v="Children (&lt;15)"/>
        <s v="Adults (25-50)"/>
        <s v="Youth (16-24)"/>
        <s v="Old (&gt;51)"/>
        <s v="Youth (15-25)" u="1"/>
        <s v="Teenagers (15-25)" u="1"/>
        <s v="Adults (20-50)" u="1"/>
        <s v="Teenagers (13-19)" u="1"/>
        <s v="Children (&lt;12)" u="1"/>
        <m u="1"/>
      </sharedItems>
    </cacheField>
    <cacheField name="Food" numFmtId="0">
      <sharedItems containsBlank="1" count="3">
        <s v="Western Food"/>
        <s v="Traditional food"/>
        <m u="1"/>
      </sharedItems>
    </cacheField>
    <cacheField name="Juice" numFmtId="0">
      <sharedItems containsBlank="1" count="3">
        <s v="Fresh Juice"/>
        <s v="Carbonated drinks"/>
        <m u="1"/>
      </sharedItems>
    </cacheField>
    <cacheField name="Dessert" numFmtId="0">
      <sharedItems containsBlank="1" count="4">
        <s v="Yes"/>
        <s v="Maybe"/>
        <s v="No"/>
        <m u="1"/>
      </sharedItems>
    </cacheField>
  </cacheFields>
  <extLst>
    <ext xmlns:x14="http://schemas.microsoft.com/office/spreadsheetml/2009/9/main" uri="{725AE2AE-9491-48be-B2B4-4EB974FC3084}">
      <x14:pivotCacheDefinition pivotCacheId="729005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s v="2019/05/07"/>
    <x v="0"/>
    <s v="2:59:13 PM"/>
    <x v="0"/>
    <s v="FPS178"/>
    <x v="0"/>
    <x v="0"/>
    <x v="0"/>
    <n v="9"/>
    <x v="0"/>
    <x v="0"/>
    <x v="0"/>
    <x v="0"/>
  </r>
  <r>
    <s v="2019/05/07"/>
    <x v="0"/>
    <s v="2:59:45 PM"/>
    <x v="0"/>
    <s v="FPS177"/>
    <x v="0"/>
    <x v="0"/>
    <x v="0"/>
    <n v="30"/>
    <x v="1"/>
    <x v="1"/>
    <x v="0"/>
    <x v="1"/>
  </r>
  <r>
    <s v="2019/05/07"/>
    <x v="0"/>
    <s v="3:00:05 PM"/>
    <x v="1"/>
    <s v="FPS176"/>
    <x v="1"/>
    <x v="0"/>
    <x v="0"/>
    <n v="25"/>
    <x v="1"/>
    <x v="1"/>
    <x v="1"/>
    <x v="1"/>
  </r>
  <r>
    <s v="2019/05/07"/>
    <x v="0"/>
    <s v="3:00:11 PM"/>
    <x v="1"/>
    <s v="FPS175"/>
    <x v="1"/>
    <x v="0"/>
    <x v="0"/>
    <n v="26"/>
    <x v="1"/>
    <x v="1"/>
    <x v="0"/>
    <x v="2"/>
  </r>
  <r>
    <s v="2019/05/07"/>
    <x v="0"/>
    <s v="3:02:50 PM"/>
    <x v="1"/>
    <s v="FPS174"/>
    <x v="1"/>
    <x v="0"/>
    <x v="0"/>
    <n v="21"/>
    <x v="2"/>
    <x v="1"/>
    <x v="0"/>
    <x v="0"/>
  </r>
  <r>
    <s v="2019/05/07"/>
    <x v="0"/>
    <s v="3:03:34 PM"/>
    <x v="1"/>
    <s v="FPS173"/>
    <x v="1"/>
    <x v="0"/>
    <x v="0"/>
    <n v="26"/>
    <x v="1"/>
    <x v="0"/>
    <x v="1"/>
    <x v="1"/>
  </r>
  <r>
    <s v="2019/05/07"/>
    <x v="0"/>
    <s v="3:03:48 PM"/>
    <x v="1"/>
    <s v="FPS172"/>
    <x v="1"/>
    <x v="0"/>
    <x v="0"/>
    <n v="25"/>
    <x v="1"/>
    <x v="1"/>
    <x v="0"/>
    <x v="0"/>
  </r>
  <r>
    <s v="2019/05/07"/>
    <x v="0"/>
    <s v="3:04:37 PM"/>
    <x v="1"/>
    <s v="FPS171"/>
    <x v="0"/>
    <x v="0"/>
    <x v="0"/>
    <n v="34"/>
    <x v="1"/>
    <x v="1"/>
    <x v="0"/>
    <x v="2"/>
  </r>
  <r>
    <s v="2019/05/07"/>
    <x v="0"/>
    <s v="3:05:39 PM"/>
    <x v="1"/>
    <s v="FPS170"/>
    <x v="1"/>
    <x v="0"/>
    <x v="0"/>
    <n v="25"/>
    <x v="1"/>
    <x v="1"/>
    <x v="1"/>
    <x v="0"/>
  </r>
  <r>
    <s v="2019/05/07"/>
    <x v="0"/>
    <s v="3:06:53 PM"/>
    <x v="1"/>
    <s v="FPS169"/>
    <x v="1"/>
    <x v="0"/>
    <x v="0"/>
    <n v="25"/>
    <x v="1"/>
    <x v="1"/>
    <x v="0"/>
    <x v="0"/>
  </r>
  <r>
    <s v="2019/05/07"/>
    <x v="0"/>
    <s v="3:07:26 PM"/>
    <x v="1"/>
    <s v="FPS168"/>
    <x v="0"/>
    <x v="0"/>
    <x v="0"/>
    <n v="26"/>
    <x v="1"/>
    <x v="1"/>
    <x v="0"/>
    <x v="2"/>
  </r>
  <r>
    <s v="2019/05/07"/>
    <x v="0"/>
    <s v="3:07:36 PM"/>
    <x v="1"/>
    <s v="FPS167"/>
    <x v="1"/>
    <x v="0"/>
    <x v="0"/>
    <n v="27"/>
    <x v="1"/>
    <x v="1"/>
    <x v="0"/>
    <x v="0"/>
  </r>
  <r>
    <s v="2019/05/07"/>
    <x v="0"/>
    <s v="3:07:36 PM"/>
    <x v="1"/>
    <s v="FPS166"/>
    <x v="1"/>
    <x v="0"/>
    <x v="0"/>
    <n v="27"/>
    <x v="1"/>
    <x v="1"/>
    <x v="0"/>
    <x v="1"/>
  </r>
  <r>
    <s v="2019/05/07"/>
    <x v="0"/>
    <s v="3:07:49 PM"/>
    <x v="1"/>
    <s v="FPS165"/>
    <x v="0"/>
    <x v="0"/>
    <x v="0"/>
    <n v="33"/>
    <x v="1"/>
    <x v="1"/>
    <x v="0"/>
    <x v="1"/>
  </r>
  <r>
    <s v="2019/05/07"/>
    <x v="0"/>
    <s v="3:09:06 PM"/>
    <x v="1"/>
    <s v="FPS164"/>
    <x v="1"/>
    <x v="0"/>
    <x v="0"/>
    <n v="33"/>
    <x v="1"/>
    <x v="1"/>
    <x v="0"/>
    <x v="1"/>
  </r>
  <r>
    <s v="2019/05/07"/>
    <x v="0"/>
    <s v="3:09:47 PM"/>
    <x v="1"/>
    <s v="FPS163"/>
    <x v="1"/>
    <x v="0"/>
    <x v="0"/>
    <n v="25"/>
    <x v="1"/>
    <x v="1"/>
    <x v="0"/>
    <x v="1"/>
  </r>
  <r>
    <s v="2019/05/07"/>
    <x v="0"/>
    <s v="3:10:37 PM"/>
    <x v="1"/>
    <s v="FPS162"/>
    <x v="1"/>
    <x v="0"/>
    <x v="0"/>
    <n v="65"/>
    <x v="3"/>
    <x v="1"/>
    <x v="0"/>
    <x v="2"/>
  </r>
  <r>
    <s v="2019/05/07"/>
    <x v="0"/>
    <s v="3:12:29 PM"/>
    <x v="1"/>
    <s v="FPS161"/>
    <x v="0"/>
    <x v="0"/>
    <x v="0"/>
    <n v="28"/>
    <x v="1"/>
    <x v="0"/>
    <x v="0"/>
    <x v="1"/>
  </r>
  <r>
    <s v="2019/05/07"/>
    <x v="0"/>
    <s v="3:13:11 PM"/>
    <x v="1"/>
    <s v="FPS160"/>
    <x v="0"/>
    <x v="0"/>
    <x v="0"/>
    <n v="24"/>
    <x v="2"/>
    <x v="1"/>
    <x v="0"/>
    <x v="1"/>
  </r>
  <r>
    <s v="2019/05/07"/>
    <x v="0"/>
    <s v="3:18:07 PM"/>
    <x v="1"/>
    <s v="FPS159"/>
    <x v="0"/>
    <x v="0"/>
    <x v="0"/>
    <n v="30"/>
    <x v="1"/>
    <x v="1"/>
    <x v="1"/>
    <x v="1"/>
  </r>
  <r>
    <s v="2019/05/07"/>
    <x v="0"/>
    <s v="3:18:21 PM"/>
    <x v="1"/>
    <s v="FPS158"/>
    <x v="0"/>
    <x v="0"/>
    <x v="0"/>
    <n v="9"/>
    <x v="0"/>
    <x v="1"/>
    <x v="0"/>
    <x v="1"/>
  </r>
  <r>
    <s v="2019/05/07"/>
    <x v="0"/>
    <s v="3:20:06 PM"/>
    <x v="1"/>
    <s v="FPS157"/>
    <x v="1"/>
    <x v="0"/>
    <x v="0"/>
    <n v="35"/>
    <x v="1"/>
    <x v="1"/>
    <x v="0"/>
    <x v="0"/>
  </r>
  <r>
    <s v="2019/05/07"/>
    <x v="0"/>
    <s v="3:21:27 PM"/>
    <x v="1"/>
    <s v="FPS156"/>
    <x v="1"/>
    <x v="0"/>
    <x v="0"/>
    <n v="40"/>
    <x v="1"/>
    <x v="1"/>
    <x v="0"/>
    <x v="1"/>
  </r>
  <r>
    <s v="2019/05/07"/>
    <x v="0"/>
    <s v="3:21:40 PM"/>
    <x v="1"/>
    <s v="FPS155"/>
    <x v="0"/>
    <x v="0"/>
    <x v="0"/>
    <n v="15"/>
    <x v="2"/>
    <x v="0"/>
    <x v="1"/>
    <x v="0"/>
  </r>
  <r>
    <s v="2019/05/07"/>
    <x v="0"/>
    <s v="3:22:09 PM"/>
    <x v="1"/>
    <s v="FPS154"/>
    <x v="0"/>
    <x v="0"/>
    <x v="0"/>
    <n v="28"/>
    <x v="1"/>
    <x v="1"/>
    <x v="0"/>
    <x v="0"/>
  </r>
  <r>
    <s v="2019/05/07"/>
    <x v="0"/>
    <s v="3:24:47 PM"/>
    <x v="1"/>
    <s v="FPS153"/>
    <x v="0"/>
    <x v="0"/>
    <x v="0"/>
    <n v="25"/>
    <x v="1"/>
    <x v="1"/>
    <x v="0"/>
    <x v="0"/>
  </r>
  <r>
    <s v="2019/05/07"/>
    <x v="0"/>
    <s v="3:29:38 PM"/>
    <x v="1"/>
    <s v="FPS152"/>
    <x v="0"/>
    <x v="0"/>
    <x v="0"/>
    <n v="24"/>
    <x v="2"/>
    <x v="1"/>
    <x v="0"/>
    <x v="0"/>
  </r>
  <r>
    <s v="2019/05/07"/>
    <x v="0"/>
    <s v="3:31:17 PM"/>
    <x v="1"/>
    <s v="FPS151"/>
    <x v="0"/>
    <x v="0"/>
    <x v="0"/>
    <n v="27"/>
    <x v="1"/>
    <x v="0"/>
    <x v="0"/>
    <x v="0"/>
  </r>
  <r>
    <s v="2019/05/07"/>
    <x v="0"/>
    <s v="3:33:04 PM"/>
    <x v="1"/>
    <s v="FPS150"/>
    <x v="0"/>
    <x v="0"/>
    <x v="0"/>
    <n v="28"/>
    <x v="1"/>
    <x v="1"/>
    <x v="0"/>
    <x v="1"/>
  </r>
  <r>
    <s v="2019/05/07"/>
    <x v="0"/>
    <s v="3:33:40 PM"/>
    <x v="1"/>
    <s v="FPS149"/>
    <x v="1"/>
    <x v="0"/>
    <x v="0"/>
    <n v="40"/>
    <x v="1"/>
    <x v="1"/>
    <x v="0"/>
    <x v="1"/>
  </r>
  <r>
    <s v="2019/05/07"/>
    <x v="0"/>
    <s v="3:42:00 PM"/>
    <x v="1"/>
    <s v="FPS148"/>
    <x v="1"/>
    <x v="0"/>
    <x v="0"/>
    <n v="33"/>
    <x v="1"/>
    <x v="1"/>
    <x v="0"/>
    <x v="1"/>
  </r>
  <r>
    <s v="2019/05/07"/>
    <x v="0"/>
    <s v="3:42:05 PM"/>
    <x v="1"/>
    <s v="FPS147"/>
    <x v="1"/>
    <x v="0"/>
    <x v="0"/>
    <n v="24"/>
    <x v="2"/>
    <x v="1"/>
    <x v="0"/>
    <x v="0"/>
  </r>
  <r>
    <s v="2019/05/07"/>
    <x v="0"/>
    <s v="3:46:10 PM"/>
    <x v="1"/>
    <s v="FPS146"/>
    <x v="0"/>
    <x v="0"/>
    <x v="0"/>
    <n v="25"/>
    <x v="1"/>
    <x v="0"/>
    <x v="0"/>
    <x v="1"/>
  </r>
  <r>
    <s v="2019/05/07"/>
    <x v="0"/>
    <s v="3:46:28 PM"/>
    <x v="1"/>
    <s v="FPS145"/>
    <x v="0"/>
    <x v="0"/>
    <x v="0"/>
    <n v="38"/>
    <x v="1"/>
    <x v="1"/>
    <x v="0"/>
    <x v="0"/>
  </r>
  <r>
    <s v="2019/05/07"/>
    <x v="0"/>
    <s v="3:46:56 PM"/>
    <x v="1"/>
    <s v="FPS144"/>
    <x v="1"/>
    <x v="0"/>
    <x v="0"/>
    <n v="38"/>
    <x v="1"/>
    <x v="1"/>
    <x v="0"/>
    <x v="2"/>
  </r>
  <r>
    <s v="2019/05/07"/>
    <x v="0"/>
    <s v="3:47:18 PM"/>
    <x v="1"/>
    <s v="FPS143"/>
    <x v="1"/>
    <x v="0"/>
    <x v="0"/>
    <n v="37"/>
    <x v="1"/>
    <x v="1"/>
    <x v="0"/>
    <x v="0"/>
  </r>
  <r>
    <s v="2019/05/07"/>
    <x v="0"/>
    <s v="3:47:44 PM"/>
    <x v="1"/>
    <s v="FPS142"/>
    <x v="0"/>
    <x v="0"/>
    <x v="0"/>
    <n v="18"/>
    <x v="2"/>
    <x v="0"/>
    <x v="1"/>
    <x v="0"/>
  </r>
  <r>
    <s v="2019/05/07"/>
    <x v="0"/>
    <s v="3:48:18 PM"/>
    <x v="1"/>
    <s v="FPS141"/>
    <x v="1"/>
    <x v="0"/>
    <x v="0"/>
    <n v="63"/>
    <x v="3"/>
    <x v="1"/>
    <x v="0"/>
    <x v="1"/>
  </r>
  <r>
    <s v="2019/05/07"/>
    <x v="0"/>
    <s v="3:48:35 PM"/>
    <x v="1"/>
    <s v="FPS140"/>
    <x v="0"/>
    <x v="0"/>
    <x v="0"/>
    <n v="67"/>
    <x v="3"/>
    <x v="1"/>
    <x v="0"/>
    <x v="2"/>
  </r>
  <r>
    <s v="2019/05/07"/>
    <x v="0"/>
    <s v="3:49:18 PM"/>
    <x v="1"/>
    <s v="FPS139"/>
    <x v="0"/>
    <x v="0"/>
    <x v="0"/>
    <n v="59"/>
    <x v="3"/>
    <x v="1"/>
    <x v="0"/>
    <x v="2"/>
  </r>
  <r>
    <s v="2019/05/07"/>
    <x v="0"/>
    <s v="3:57:01 PM"/>
    <x v="1"/>
    <s v="FPS138"/>
    <x v="1"/>
    <x v="0"/>
    <x v="0"/>
    <n v="30"/>
    <x v="1"/>
    <x v="1"/>
    <x v="0"/>
    <x v="1"/>
  </r>
  <r>
    <s v="2019/05/07"/>
    <x v="0"/>
    <s v="3:58:08 PM"/>
    <x v="1"/>
    <s v="FPS137"/>
    <x v="1"/>
    <x v="1"/>
    <x v="0"/>
    <n v="28"/>
    <x v="1"/>
    <x v="0"/>
    <x v="1"/>
    <x v="1"/>
  </r>
  <r>
    <s v="2019/05/07"/>
    <x v="0"/>
    <s v="3:59:01 PM"/>
    <x v="1"/>
    <s v="FPS136"/>
    <x v="1"/>
    <x v="0"/>
    <x v="0"/>
    <n v="30"/>
    <x v="1"/>
    <x v="1"/>
    <x v="0"/>
    <x v="1"/>
  </r>
  <r>
    <s v="2019/05/07"/>
    <x v="0"/>
    <s v="3:59:37 PM"/>
    <x v="1"/>
    <s v="FPS135"/>
    <x v="1"/>
    <x v="0"/>
    <x v="0"/>
    <n v="28"/>
    <x v="1"/>
    <x v="1"/>
    <x v="0"/>
    <x v="0"/>
  </r>
  <r>
    <s v="2019/05/07"/>
    <x v="0"/>
    <s v="4:00:28 PM"/>
    <x v="2"/>
    <s v="FPS134"/>
    <x v="1"/>
    <x v="0"/>
    <x v="0"/>
    <n v="39"/>
    <x v="1"/>
    <x v="1"/>
    <x v="0"/>
    <x v="1"/>
  </r>
  <r>
    <s v="2019/05/07"/>
    <x v="0"/>
    <s v="4:00:47 PM"/>
    <x v="2"/>
    <s v="FPS133"/>
    <x v="1"/>
    <x v="0"/>
    <x v="0"/>
    <n v="32"/>
    <x v="1"/>
    <x v="1"/>
    <x v="0"/>
    <x v="2"/>
  </r>
  <r>
    <s v="2019/05/07"/>
    <x v="0"/>
    <s v="4:01:42 PM"/>
    <x v="2"/>
    <s v="FPS132"/>
    <x v="0"/>
    <x v="0"/>
    <x v="0"/>
    <n v="29"/>
    <x v="1"/>
    <x v="1"/>
    <x v="0"/>
    <x v="2"/>
  </r>
  <r>
    <s v="2019/05/07"/>
    <x v="0"/>
    <s v="4:01:44 PM"/>
    <x v="2"/>
    <s v="FPS131"/>
    <x v="1"/>
    <x v="0"/>
    <x v="0"/>
    <n v="31"/>
    <x v="1"/>
    <x v="1"/>
    <x v="0"/>
    <x v="1"/>
  </r>
  <r>
    <s v="2019/05/07"/>
    <x v="0"/>
    <s v="4:02:29 PM"/>
    <x v="2"/>
    <s v="FPS130"/>
    <x v="0"/>
    <x v="0"/>
    <x v="0"/>
    <n v="26"/>
    <x v="1"/>
    <x v="1"/>
    <x v="0"/>
    <x v="1"/>
  </r>
  <r>
    <s v="2019/05/07"/>
    <x v="0"/>
    <s v="4:03:06 PM"/>
    <x v="2"/>
    <s v="FPS129"/>
    <x v="1"/>
    <x v="0"/>
    <x v="0"/>
    <n v="33"/>
    <x v="1"/>
    <x v="1"/>
    <x v="0"/>
    <x v="1"/>
  </r>
  <r>
    <s v="2019/05/07"/>
    <x v="0"/>
    <s v="4:03:45 PM"/>
    <x v="2"/>
    <s v="FPS128"/>
    <x v="0"/>
    <x v="2"/>
    <x v="0"/>
    <n v="19"/>
    <x v="2"/>
    <x v="1"/>
    <x v="0"/>
    <x v="1"/>
  </r>
  <r>
    <s v="2019/05/07"/>
    <x v="0"/>
    <s v="4:04:58 PM"/>
    <x v="2"/>
    <s v="FPS127"/>
    <x v="0"/>
    <x v="2"/>
    <x v="0"/>
    <n v="20"/>
    <x v="2"/>
    <x v="1"/>
    <x v="0"/>
    <x v="1"/>
  </r>
  <r>
    <s v="2019/05/07"/>
    <x v="0"/>
    <s v="4:05:29 PM"/>
    <x v="2"/>
    <s v="FPS126"/>
    <x v="1"/>
    <x v="0"/>
    <x v="0"/>
    <n v="53"/>
    <x v="3"/>
    <x v="1"/>
    <x v="1"/>
    <x v="1"/>
  </r>
  <r>
    <s v="2019/05/07"/>
    <x v="0"/>
    <s v="4:05:34 PM"/>
    <x v="2"/>
    <s v="FPS125"/>
    <x v="0"/>
    <x v="0"/>
    <x v="0"/>
    <n v="56"/>
    <x v="3"/>
    <x v="1"/>
    <x v="1"/>
    <x v="0"/>
  </r>
  <r>
    <s v="2019/05/07"/>
    <x v="0"/>
    <s v="4:09:53 PM"/>
    <x v="2"/>
    <s v="FPS124"/>
    <x v="0"/>
    <x v="0"/>
    <x v="0"/>
    <n v="19"/>
    <x v="2"/>
    <x v="1"/>
    <x v="0"/>
    <x v="1"/>
  </r>
  <r>
    <s v="2019/05/07"/>
    <x v="0"/>
    <s v="4:10:02 PM"/>
    <x v="2"/>
    <s v="FPS123"/>
    <x v="1"/>
    <x v="0"/>
    <x v="0"/>
    <n v="29"/>
    <x v="1"/>
    <x v="0"/>
    <x v="0"/>
    <x v="2"/>
  </r>
  <r>
    <s v="2019/05/07"/>
    <x v="0"/>
    <s v="4:10:56 PM"/>
    <x v="2"/>
    <s v="FPS122"/>
    <x v="0"/>
    <x v="0"/>
    <x v="0"/>
    <n v="12"/>
    <x v="0"/>
    <x v="1"/>
    <x v="0"/>
    <x v="2"/>
  </r>
  <r>
    <s v="2019/05/07"/>
    <x v="0"/>
    <s v="4:11:01 PM"/>
    <x v="2"/>
    <s v="FPS121"/>
    <x v="1"/>
    <x v="0"/>
    <x v="0"/>
    <n v="27"/>
    <x v="1"/>
    <x v="1"/>
    <x v="0"/>
    <x v="1"/>
  </r>
  <r>
    <s v="2019/05/07"/>
    <x v="0"/>
    <s v="4:11:10 PM"/>
    <x v="2"/>
    <s v="FPS120"/>
    <x v="1"/>
    <x v="0"/>
    <x v="0"/>
    <n v="26"/>
    <x v="1"/>
    <x v="1"/>
    <x v="0"/>
    <x v="0"/>
  </r>
  <r>
    <s v="2019/05/07"/>
    <x v="0"/>
    <s v="4:11:51 PM"/>
    <x v="2"/>
    <s v="FPS119"/>
    <x v="1"/>
    <x v="0"/>
    <x v="0"/>
    <n v="8"/>
    <x v="0"/>
    <x v="1"/>
    <x v="0"/>
    <x v="2"/>
  </r>
  <r>
    <s v="2019/05/07"/>
    <x v="0"/>
    <s v="4:12:12 PM"/>
    <x v="2"/>
    <s v="FPS118"/>
    <x v="1"/>
    <x v="0"/>
    <x v="0"/>
    <n v="29"/>
    <x v="1"/>
    <x v="1"/>
    <x v="0"/>
    <x v="0"/>
  </r>
  <r>
    <s v="2019/05/07"/>
    <x v="0"/>
    <s v="4:14:01 PM"/>
    <x v="2"/>
    <s v="FPS117"/>
    <x v="1"/>
    <x v="0"/>
    <x v="0"/>
    <n v="32"/>
    <x v="1"/>
    <x v="1"/>
    <x v="0"/>
    <x v="1"/>
  </r>
  <r>
    <s v="2019/05/07"/>
    <x v="0"/>
    <s v="4:14:02 PM"/>
    <x v="2"/>
    <s v="FPS116"/>
    <x v="0"/>
    <x v="0"/>
    <x v="0"/>
    <n v="23"/>
    <x v="2"/>
    <x v="1"/>
    <x v="0"/>
    <x v="0"/>
  </r>
  <r>
    <s v="2019/05/07"/>
    <x v="0"/>
    <s v="4:14:48 PM"/>
    <x v="2"/>
    <s v="FPS115"/>
    <x v="0"/>
    <x v="3"/>
    <x v="0"/>
    <n v="30"/>
    <x v="1"/>
    <x v="1"/>
    <x v="0"/>
    <x v="0"/>
  </r>
  <r>
    <s v="2019/05/07"/>
    <x v="0"/>
    <s v="4:15:12 PM"/>
    <x v="2"/>
    <s v="FPS114"/>
    <x v="1"/>
    <x v="0"/>
    <x v="0"/>
    <n v="54"/>
    <x v="3"/>
    <x v="1"/>
    <x v="0"/>
    <x v="2"/>
  </r>
  <r>
    <s v="2019/05/07"/>
    <x v="0"/>
    <s v="4:15:14 PM"/>
    <x v="2"/>
    <s v="FPS113"/>
    <x v="0"/>
    <x v="0"/>
    <x v="0"/>
    <n v="54"/>
    <x v="3"/>
    <x v="1"/>
    <x v="0"/>
    <x v="2"/>
  </r>
  <r>
    <s v="2019/05/07"/>
    <x v="0"/>
    <s v="4:15:35 PM"/>
    <x v="2"/>
    <s v="FPS112"/>
    <x v="1"/>
    <x v="0"/>
    <x v="0"/>
    <n v="47"/>
    <x v="1"/>
    <x v="1"/>
    <x v="0"/>
    <x v="2"/>
  </r>
  <r>
    <s v="2019/05/07"/>
    <x v="0"/>
    <s v="4:16:34 PM"/>
    <x v="2"/>
    <s v="FPS111"/>
    <x v="0"/>
    <x v="0"/>
    <x v="0"/>
    <n v="23"/>
    <x v="2"/>
    <x v="0"/>
    <x v="0"/>
    <x v="0"/>
  </r>
  <r>
    <s v="2019/05/07"/>
    <x v="0"/>
    <s v="4:16:36 PM"/>
    <x v="2"/>
    <s v="FPS110"/>
    <x v="1"/>
    <x v="0"/>
    <x v="0"/>
    <n v="16"/>
    <x v="2"/>
    <x v="0"/>
    <x v="0"/>
    <x v="0"/>
  </r>
  <r>
    <s v="2019/05/07"/>
    <x v="0"/>
    <s v="4:17:15 PM"/>
    <x v="2"/>
    <s v="FPS109"/>
    <x v="0"/>
    <x v="0"/>
    <x v="0"/>
    <n v="22"/>
    <x v="2"/>
    <x v="0"/>
    <x v="1"/>
    <x v="0"/>
  </r>
  <r>
    <s v="2019/05/07"/>
    <x v="0"/>
    <s v="4:17:44 PM"/>
    <x v="2"/>
    <s v="FPS108"/>
    <x v="1"/>
    <x v="0"/>
    <x v="0"/>
    <n v="54"/>
    <x v="3"/>
    <x v="1"/>
    <x v="0"/>
    <x v="0"/>
  </r>
  <r>
    <s v="2019/05/07"/>
    <x v="0"/>
    <s v="4:17:56 PM"/>
    <x v="2"/>
    <s v="FPS107"/>
    <x v="1"/>
    <x v="0"/>
    <x v="0"/>
    <n v="20"/>
    <x v="2"/>
    <x v="1"/>
    <x v="0"/>
    <x v="0"/>
  </r>
  <r>
    <s v="2019/05/07"/>
    <x v="0"/>
    <s v="4:18:00 PM"/>
    <x v="2"/>
    <s v="FPS106"/>
    <x v="1"/>
    <x v="0"/>
    <x v="0"/>
    <n v="20"/>
    <x v="2"/>
    <x v="1"/>
    <x v="0"/>
    <x v="0"/>
  </r>
  <r>
    <s v="2019/05/07"/>
    <x v="0"/>
    <s v="4:18:31 PM"/>
    <x v="2"/>
    <s v="FPS105"/>
    <x v="1"/>
    <x v="0"/>
    <x v="0"/>
    <n v="24"/>
    <x v="2"/>
    <x v="1"/>
    <x v="0"/>
    <x v="0"/>
  </r>
  <r>
    <s v="2019/05/07"/>
    <x v="0"/>
    <s v="4:18:51 PM"/>
    <x v="2"/>
    <s v="FPS104"/>
    <x v="1"/>
    <x v="0"/>
    <x v="0"/>
    <n v="19"/>
    <x v="2"/>
    <x v="0"/>
    <x v="0"/>
    <x v="1"/>
  </r>
  <r>
    <s v="2019/05/07"/>
    <x v="0"/>
    <s v="4:24:03 PM"/>
    <x v="2"/>
    <s v="FPS103"/>
    <x v="0"/>
    <x v="4"/>
    <x v="0"/>
    <n v="19"/>
    <x v="2"/>
    <x v="1"/>
    <x v="0"/>
    <x v="0"/>
  </r>
  <r>
    <s v="2019/05/07"/>
    <x v="0"/>
    <s v="4:26:19 PM"/>
    <x v="2"/>
    <s v="FPS102"/>
    <x v="0"/>
    <x v="0"/>
    <x v="0"/>
    <n v="38"/>
    <x v="1"/>
    <x v="1"/>
    <x v="0"/>
    <x v="0"/>
  </r>
  <r>
    <s v="2019/05/07"/>
    <x v="0"/>
    <s v="4:27:22 PM"/>
    <x v="2"/>
    <s v="FPS101"/>
    <x v="1"/>
    <x v="0"/>
    <x v="0"/>
    <n v="25"/>
    <x v="1"/>
    <x v="1"/>
    <x v="0"/>
    <x v="1"/>
  </r>
  <r>
    <s v="2019/05/07"/>
    <x v="0"/>
    <s v="4:28:49 PM"/>
    <x v="2"/>
    <s v="FPS100"/>
    <x v="1"/>
    <x v="5"/>
    <x v="0"/>
    <n v="34"/>
    <x v="1"/>
    <x v="0"/>
    <x v="0"/>
    <x v="1"/>
  </r>
  <r>
    <s v="2019/05/07"/>
    <x v="0"/>
    <s v="4:29:55 PM"/>
    <x v="2"/>
    <s v="FPS099"/>
    <x v="0"/>
    <x v="0"/>
    <x v="0"/>
    <n v="23"/>
    <x v="2"/>
    <x v="1"/>
    <x v="1"/>
    <x v="0"/>
  </r>
  <r>
    <s v="2019/05/07"/>
    <x v="0"/>
    <s v="4:30:31 PM"/>
    <x v="2"/>
    <s v="FPS098"/>
    <x v="1"/>
    <x v="6"/>
    <x v="1"/>
    <n v="23"/>
    <x v="2"/>
    <x v="1"/>
    <x v="0"/>
    <x v="1"/>
  </r>
  <r>
    <s v="2019/05/07"/>
    <x v="0"/>
    <s v="4:32:08 PM"/>
    <x v="2"/>
    <s v="FPS097"/>
    <x v="1"/>
    <x v="0"/>
    <x v="0"/>
    <n v="31"/>
    <x v="1"/>
    <x v="0"/>
    <x v="1"/>
    <x v="1"/>
  </r>
  <r>
    <s v="2019/05/07"/>
    <x v="0"/>
    <s v="4:32:17 PM"/>
    <x v="2"/>
    <s v="FPS096"/>
    <x v="1"/>
    <x v="0"/>
    <x v="0"/>
    <n v="31"/>
    <x v="1"/>
    <x v="0"/>
    <x v="1"/>
    <x v="0"/>
  </r>
  <r>
    <s v="2019/05/07"/>
    <x v="0"/>
    <s v="4:38:13 PM"/>
    <x v="2"/>
    <s v="FPS095"/>
    <x v="1"/>
    <x v="7"/>
    <x v="0"/>
    <n v="23"/>
    <x v="2"/>
    <x v="1"/>
    <x v="0"/>
    <x v="2"/>
  </r>
  <r>
    <s v="2019/05/07"/>
    <x v="0"/>
    <s v="4:40:23 PM"/>
    <x v="2"/>
    <s v="FPS094"/>
    <x v="0"/>
    <x v="2"/>
    <x v="0"/>
    <n v="22"/>
    <x v="2"/>
    <x v="1"/>
    <x v="0"/>
    <x v="1"/>
  </r>
  <r>
    <s v="2019/05/07"/>
    <x v="0"/>
    <s v="4:40:48 PM"/>
    <x v="2"/>
    <s v="FPS093"/>
    <x v="1"/>
    <x v="0"/>
    <x v="0"/>
    <n v="39"/>
    <x v="1"/>
    <x v="0"/>
    <x v="0"/>
    <x v="2"/>
  </r>
  <r>
    <s v="2019/05/07"/>
    <x v="0"/>
    <s v="4:41:11 PM"/>
    <x v="2"/>
    <s v="FPS092"/>
    <x v="1"/>
    <x v="4"/>
    <x v="0"/>
    <n v="20"/>
    <x v="2"/>
    <x v="1"/>
    <x v="0"/>
    <x v="0"/>
  </r>
  <r>
    <s v="2019/05/07"/>
    <x v="0"/>
    <s v="4:41:57 PM"/>
    <x v="2"/>
    <s v="FPS091"/>
    <x v="1"/>
    <x v="0"/>
    <x v="0"/>
    <n v="60"/>
    <x v="3"/>
    <x v="1"/>
    <x v="0"/>
    <x v="2"/>
  </r>
  <r>
    <s v="2019/05/07"/>
    <x v="0"/>
    <s v="4:42:12 PM"/>
    <x v="2"/>
    <s v="FPS090"/>
    <x v="0"/>
    <x v="2"/>
    <x v="0"/>
    <n v="19"/>
    <x v="2"/>
    <x v="1"/>
    <x v="0"/>
    <x v="1"/>
  </r>
  <r>
    <s v="2019/05/07"/>
    <x v="0"/>
    <s v="4:42:13 PM"/>
    <x v="2"/>
    <s v="FPS089"/>
    <x v="1"/>
    <x v="4"/>
    <x v="0"/>
    <n v="30"/>
    <x v="1"/>
    <x v="1"/>
    <x v="0"/>
    <x v="0"/>
  </r>
  <r>
    <s v="2019/05/07"/>
    <x v="0"/>
    <s v="4:42:50 PM"/>
    <x v="2"/>
    <s v="FPS088"/>
    <x v="1"/>
    <x v="0"/>
    <x v="0"/>
    <n v="36"/>
    <x v="1"/>
    <x v="1"/>
    <x v="0"/>
    <x v="2"/>
  </r>
  <r>
    <s v="2019/05/07"/>
    <x v="0"/>
    <s v="4:42:57 PM"/>
    <x v="2"/>
    <s v="FPS087"/>
    <x v="1"/>
    <x v="0"/>
    <x v="0"/>
    <n v="38"/>
    <x v="1"/>
    <x v="1"/>
    <x v="0"/>
    <x v="0"/>
  </r>
  <r>
    <s v="2019/05/07"/>
    <x v="0"/>
    <s v="4:43:54 PM"/>
    <x v="2"/>
    <s v="FPS086"/>
    <x v="1"/>
    <x v="0"/>
    <x v="0"/>
    <n v="32"/>
    <x v="1"/>
    <x v="1"/>
    <x v="0"/>
    <x v="1"/>
  </r>
  <r>
    <s v="2019/05/07"/>
    <x v="0"/>
    <s v="4:43:58 PM"/>
    <x v="2"/>
    <s v="FPS085"/>
    <x v="0"/>
    <x v="5"/>
    <x v="0"/>
    <n v="28"/>
    <x v="1"/>
    <x v="1"/>
    <x v="0"/>
    <x v="1"/>
  </r>
  <r>
    <s v="2019/05/07"/>
    <x v="0"/>
    <s v="4:52:25 PM"/>
    <x v="2"/>
    <s v="FPS084"/>
    <x v="1"/>
    <x v="0"/>
    <x v="0"/>
    <n v="40"/>
    <x v="1"/>
    <x v="1"/>
    <x v="0"/>
    <x v="2"/>
  </r>
  <r>
    <s v="2019/05/07"/>
    <x v="0"/>
    <s v="4:54:25 PM"/>
    <x v="2"/>
    <s v="FPS083"/>
    <x v="1"/>
    <x v="0"/>
    <x v="0"/>
    <n v="21"/>
    <x v="2"/>
    <x v="1"/>
    <x v="0"/>
    <x v="0"/>
  </r>
  <r>
    <s v="2019/05/07"/>
    <x v="0"/>
    <s v="4:55:54 PM"/>
    <x v="2"/>
    <s v="FPS082"/>
    <x v="1"/>
    <x v="4"/>
    <x v="0"/>
    <n v="19"/>
    <x v="2"/>
    <x v="1"/>
    <x v="0"/>
    <x v="0"/>
  </r>
  <r>
    <s v="2019/05/07"/>
    <x v="0"/>
    <s v="4:56:06 PM"/>
    <x v="2"/>
    <s v="FPS081"/>
    <x v="1"/>
    <x v="0"/>
    <x v="0"/>
    <n v="28"/>
    <x v="1"/>
    <x v="1"/>
    <x v="0"/>
    <x v="2"/>
  </r>
  <r>
    <s v="2019/05/07"/>
    <x v="0"/>
    <s v="4:56:30 PM"/>
    <x v="2"/>
    <s v="FPS080"/>
    <x v="1"/>
    <x v="0"/>
    <x v="0"/>
    <n v="28"/>
    <x v="1"/>
    <x v="1"/>
    <x v="0"/>
    <x v="2"/>
  </r>
  <r>
    <s v="2019/05/07"/>
    <x v="0"/>
    <s v="4:56:54 PM"/>
    <x v="2"/>
    <s v="FPS079"/>
    <x v="0"/>
    <x v="0"/>
    <x v="0"/>
    <n v="36"/>
    <x v="1"/>
    <x v="1"/>
    <x v="0"/>
    <x v="0"/>
  </r>
  <r>
    <s v="2019/05/07"/>
    <x v="0"/>
    <s v="4:58:26 PM"/>
    <x v="2"/>
    <s v="FPS078"/>
    <x v="0"/>
    <x v="4"/>
    <x v="0"/>
    <n v="21"/>
    <x v="2"/>
    <x v="1"/>
    <x v="0"/>
    <x v="0"/>
  </r>
  <r>
    <s v="2019/05/07"/>
    <x v="0"/>
    <s v="4:59:00 PM"/>
    <x v="2"/>
    <s v="FPS077"/>
    <x v="1"/>
    <x v="0"/>
    <x v="0"/>
    <n v="40"/>
    <x v="1"/>
    <x v="1"/>
    <x v="0"/>
    <x v="1"/>
  </r>
  <r>
    <s v="2019/05/07"/>
    <x v="0"/>
    <s v="4:59:12 PM"/>
    <x v="2"/>
    <s v="FPS076"/>
    <x v="0"/>
    <x v="0"/>
    <x v="0"/>
    <n v="33"/>
    <x v="1"/>
    <x v="1"/>
    <x v="0"/>
    <x v="0"/>
  </r>
  <r>
    <s v="2019/05/07"/>
    <x v="0"/>
    <s v="5:04:10 PM"/>
    <x v="3"/>
    <s v="FPS075"/>
    <x v="1"/>
    <x v="0"/>
    <x v="0"/>
    <n v="33"/>
    <x v="1"/>
    <x v="1"/>
    <x v="1"/>
    <x v="0"/>
  </r>
  <r>
    <s v="2019/05/07"/>
    <x v="0"/>
    <s v="5:04:27 PM"/>
    <x v="3"/>
    <s v="FPS074"/>
    <x v="1"/>
    <x v="0"/>
    <x v="0"/>
    <n v="80"/>
    <x v="3"/>
    <x v="1"/>
    <x v="0"/>
    <x v="0"/>
  </r>
  <r>
    <s v="2019/05/07"/>
    <x v="0"/>
    <s v="5:04:39 PM"/>
    <x v="3"/>
    <s v="FPS073"/>
    <x v="1"/>
    <x v="2"/>
    <x v="0"/>
    <n v="19"/>
    <x v="2"/>
    <x v="1"/>
    <x v="0"/>
    <x v="0"/>
  </r>
  <r>
    <s v="2019/05/07"/>
    <x v="0"/>
    <s v="5:05:59 PM"/>
    <x v="3"/>
    <s v="FPS072"/>
    <x v="0"/>
    <x v="0"/>
    <x v="0"/>
    <n v="34"/>
    <x v="1"/>
    <x v="1"/>
    <x v="0"/>
    <x v="1"/>
  </r>
  <r>
    <s v="2019/05/07"/>
    <x v="0"/>
    <s v="5:07:17 PM"/>
    <x v="3"/>
    <s v="FPS071"/>
    <x v="1"/>
    <x v="0"/>
    <x v="0"/>
    <n v="25"/>
    <x v="1"/>
    <x v="1"/>
    <x v="0"/>
    <x v="2"/>
  </r>
  <r>
    <s v="2019/05/07"/>
    <x v="0"/>
    <s v="5:08:34 PM"/>
    <x v="3"/>
    <s v="FPS070"/>
    <x v="1"/>
    <x v="0"/>
    <x v="0"/>
    <n v="80"/>
    <x v="3"/>
    <x v="1"/>
    <x v="0"/>
    <x v="0"/>
  </r>
  <r>
    <s v="2019/05/07"/>
    <x v="0"/>
    <s v="5:08:56 PM"/>
    <x v="3"/>
    <s v="FPS069"/>
    <x v="0"/>
    <x v="2"/>
    <x v="0"/>
    <n v="19"/>
    <x v="2"/>
    <x v="0"/>
    <x v="1"/>
    <x v="0"/>
  </r>
  <r>
    <s v="2019/05/07"/>
    <x v="0"/>
    <s v="5:09:11 PM"/>
    <x v="3"/>
    <s v="FPS068"/>
    <x v="0"/>
    <x v="2"/>
    <x v="0"/>
    <n v="19"/>
    <x v="2"/>
    <x v="1"/>
    <x v="0"/>
    <x v="1"/>
  </r>
  <r>
    <s v="2019/05/07"/>
    <x v="0"/>
    <s v="5:09:24 PM"/>
    <x v="3"/>
    <s v="FPS067"/>
    <x v="1"/>
    <x v="0"/>
    <x v="0"/>
    <n v="27"/>
    <x v="1"/>
    <x v="1"/>
    <x v="0"/>
    <x v="0"/>
  </r>
  <r>
    <s v="2019/05/07"/>
    <x v="0"/>
    <s v="5:10:36 PM"/>
    <x v="3"/>
    <s v="FPS066"/>
    <x v="0"/>
    <x v="0"/>
    <x v="0"/>
    <n v="74"/>
    <x v="3"/>
    <x v="1"/>
    <x v="0"/>
    <x v="0"/>
  </r>
  <r>
    <s v="2019/05/07"/>
    <x v="0"/>
    <s v="5:14:11 PM"/>
    <x v="3"/>
    <s v="FPS065"/>
    <x v="0"/>
    <x v="0"/>
    <x v="0"/>
    <n v="27"/>
    <x v="1"/>
    <x v="1"/>
    <x v="1"/>
    <x v="1"/>
  </r>
  <r>
    <s v="2019/05/07"/>
    <x v="0"/>
    <s v="5:16:02 PM"/>
    <x v="3"/>
    <s v="FPS064"/>
    <x v="0"/>
    <x v="8"/>
    <x v="1"/>
    <n v="23"/>
    <x v="2"/>
    <x v="1"/>
    <x v="1"/>
    <x v="1"/>
  </r>
  <r>
    <s v="2019/05/07"/>
    <x v="0"/>
    <s v="5:16:36 PM"/>
    <x v="3"/>
    <s v="FPS063"/>
    <x v="1"/>
    <x v="0"/>
    <x v="0"/>
    <n v="54"/>
    <x v="3"/>
    <x v="1"/>
    <x v="1"/>
    <x v="0"/>
  </r>
  <r>
    <s v="2019/05/07"/>
    <x v="0"/>
    <s v="5:17:07 PM"/>
    <x v="3"/>
    <s v="FPS062"/>
    <x v="1"/>
    <x v="0"/>
    <x v="0"/>
    <n v="30"/>
    <x v="1"/>
    <x v="0"/>
    <x v="0"/>
    <x v="1"/>
  </r>
  <r>
    <s v="2019/05/07"/>
    <x v="0"/>
    <s v="5:17:29 PM"/>
    <x v="3"/>
    <s v="FPS061"/>
    <x v="1"/>
    <x v="0"/>
    <x v="0"/>
    <n v="25"/>
    <x v="1"/>
    <x v="1"/>
    <x v="0"/>
    <x v="1"/>
  </r>
  <r>
    <s v="2019/05/07"/>
    <x v="0"/>
    <s v="5:22:35 PM"/>
    <x v="3"/>
    <s v="FPS060"/>
    <x v="0"/>
    <x v="0"/>
    <x v="0"/>
    <n v="21"/>
    <x v="2"/>
    <x v="0"/>
    <x v="1"/>
    <x v="1"/>
  </r>
  <r>
    <s v="2019/05/07"/>
    <x v="0"/>
    <s v="5:23:21 PM"/>
    <x v="3"/>
    <s v="FPS059"/>
    <x v="0"/>
    <x v="0"/>
    <x v="0"/>
    <n v="47"/>
    <x v="1"/>
    <x v="1"/>
    <x v="0"/>
    <x v="2"/>
  </r>
  <r>
    <s v="2019/05/07"/>
    <x v="0"/>
    <s v="5:26:19 PM"/>
    <x v="3"/>
    <s v="FPS058"/>
    <x v="0"/>
    <x v="0"/>
    <x v="0"/>
    <n v="21"/>
    <x v="2"/>
    <x v="1"/>
    <x v="0"/>
    <x v="1"/>
  </r>
  <r>
    <s v="2019/05/07"/>
    <x v="0"/>
    <s v="5:27:07 PM"/>
    <x v="3"/>
    <s v="FPS057"/>
    <x v="1"/>
    <x v="0"/>
    <x v="0"/>
    <n v="25"/>
    <x v="1"/>
    <x v="1"/>
    <x v="0"/>
    <x v="0"/>
  </r>
  <r>
    <s v="2019/05/07"/>
    <x v="0"/>
    <s v="5:27:35 PM"/>
    <x v="3"/>
    <s v="FPS056"/>
    <x v="0"/>
    <x v="0"/>
    <x v="0"/>
    <n v="23"/>
    <x v="2"/>
    <x v="0"/>
    <x v="1"/>
    <x v="0"/>
  </r>
  <r>
    <s v="2019/05/07"/>
    <x v="0"/>
    <s v="5:29:01 PM"/>
    <x v="3"/>
    <s v="FPS055"/>
    <x v="1"/>
    <x v="0"/>
    <x v="0"/>
    <n v="25"/>
    <x v="1"/>
    <x v="1"/>
    <x v="0"/>
    <x v="1"/>
  </r>
  <r>
    <s v="2019/05/07"/>
    <x v="0"/>
    <s v="5:36:05 PM"/>
    <x v="3"/>
    <s v="FPS054"/>
    <x v="1"/>
    <x v="0"/>
    <x v="0"/>
    <n v="30"/>
    <x v="1"/>
    <x v="1"/>
    <x v="0"/>
    <x v="0"/>
  </r>
  <r>
    <s v="2019/05/07"/>
    <x v="0"/>
    <s v="5:36:34 PM"/>
    <x v="3"/>
    <s v="FPS053"/>
    <x v="0"/>
    <x v="0"/>
    <x v="0"/>
    <n v="26"/>
    <x v="1"/>
    <x v="1"/>
    <x v="0"/>
    <x v="2"/>
  </r>
  <r>
    <s v="2019/05/07"/>
    <x v="0"/>
    <s v="5:41:07 PM"/>
    <x v="3"/>
    <s v="FPS052"/>
    <x v="0"/>
    <x v="9"/>
    <x v="0"/>
    <n v="27"/>
    <x v="1"/>
    <x v="0"/>
    <x v="0"/>
    <x v="2"/>
  </r>
  <r>
    <s v="2019/05/07"/>
    <x v="0"/>
    <s v="5:42:59 PM"/>
    <x v="3"/>
    <s v="FPS051"/>
    <x v="1"/>
    <x v="0"/>
    <x v="0"/>
    <n v="22"/>
    <x v="2"/>
    <x v="1"/>
    <x v="0"/>
    <x v="1"/>
  </r>
  <r>
    <s v="2019/05/07"/>
    <x v="0"/>
    <s v="5:49:44 PM"/>
    <x v="3"/>
    <s v="FPS050"/>
    <x v="1"/>
    <x v="10"/>
    <x v="1"/>
    <n v="25"/>
    <x v="1"/>
    <x v="1"/>
    <x v="0"/>
    <x v="0"/>
  </r>
  <r>
    <s v="2019/05/07"/>
    <x v="0"/>
    <s v="5:58:36 PM"/>
    <x v="3"/>
    <s v="FPS049"/>
    <x v="0"/>
    <x v="0"/>
    <x v="0"/>
    <n v="23"/>
    <x v="2"/>
    <x v="1"/>
    <x v="0"/>
    <x v="1"/>
  </r>
  <r>
    <s v="2019/05/07"/>
    <x v="0"/>
    <s v="5:59:10 PM"/>
    <x v="3"/>
    <s v="FPS048"/>
    <x v="0"/>
    <x v="0"/>
    <x v="0"/>
    <n v="25"/>
    <x v="1"/>
    <x v="0"/>
    <x v="0"/>
    <x v="0"/>
  </r>
  <r>
    <s v="2019/05/07"/>
    <x v="0"/>
    <s v="6:04:23 PM"/>
    <x v="4"/>
    <s v="FPS047"/>
    <x v="0"/>
    <x v="11"/>
    <x v="0"/>
    <n v="24"/>
    <x v="2"/>
    <x v="0"/>
    <x v="0"/>
    <x v="0"/>
  </r>
  <r>
    <s v="2019/05/07"/>
    <x v="0"/>
    <s v="6:04:46 PM"/>
    <x v="4"/>
    <s v="FPS046"/>
    <x v="1"/>
    <x v="12"/>
    <x v="1"/>
    <n v="21"/>
    <x v="2"/>
    <x v="1"/>
    <x v="0"/>
    <x v="0"/>
  </r>
  <r>
    <s v="2019/05/07"/>
    <x v="0"/>
    <s v="6:05:40 PM"/>
    <x v="4"/>
    <s v="FPS045"/>
    <x v="0"/>
    <x v="4"/>
    <x v="0"/>
    <n v="21"/>
    <x v="2"/>
    <x v="0"/>
    <x v="1"/>
    <x v="0"/>
  </r>
  <r>
    <s v="2019/05/07"/>
    <x v="0"/>
    <s v="6:07:24 PM"/>
    <x v="4"/>
    <s v="FPS044"/>
    <x v="0"/>
    <x v="11"/>
    <x v="0"/>
    <n v="60"/>
    <x v="3"/>
    <x v="1"/>
    <x v="1"/>
    <x v="0"/>
  </r>
  <r>
    <s v="2019/05/07"/>
    <x v="0"/>
    <s v="6:11:16 PM"/>
    <x v="4"/>
    <s v="FPS043"/>
    <x v="0"/>
    <x v="13"/>
    <x v="2"/>
    <n v="24"/>
    <x v="2"/>
    <x v="0"/>
    <x v="0"/>
    <x v="0"/>
  </r>
  <r>
    <s v="2019/05/07"/>
    <x v="0"/>
    <s v="6:12:42 PM"/>
    <x v="4"/>
    <s v="FPS042"/>
    <x v="0"/>
    <x v="11"/>
    <x v="0"/>
    <n v="26"/>
    <x v="1"/>
    <x v="1"/>
    <x v="0"/>
    <x v="0"/>
  </r>
  <r>
    <s v="2019/05/07"/>
    <x v="0"/>
    <s v="6:13:09 PM"/>
    <x v="4"/>
    <s v="FPS041"/>
    <x v="1"/>
    <x v="11"/>
    <x v="0"/>
    <n v="18"/>
    <x v="2"/>
    <x v="1"/>
    <x v="0"/>
    <x v="1"/>
  </r>
  <r>
    <s v="2019/05/07"/>
    <x v="0"/>
    <s v="6:14:07 PM"/>
    <x v="4"/>
    <s v="FPS040"/>
    <x v="1"/>
    <x v="0"/>
    <x v="0"/>
    <n v="34"/>
    <x v="1"/>
    <x v="1"/>
    <x v="0"/>
    <x v="1"/>
  </r>
  <r>
    <s v="2019/05/07"/>
    <x v="0"/>
    <s v="6:14:39 PM"/>
    <x v="4"/>
    <s v="FPS039"/>
    <x v="0"/>
    <x v="4"/>
    <x v="0"/>
    <n v="21"/>
    <x v="2"/>
    <x v="1"/>
    <x v="0"/>
    <x v="1"/>
  </r>
  <r>
    <s v="2019/05/07"/>
    <x v="0"/>
    <s v="6:15:32 PM"/>
    <x v="4"/>
    <s v="FPS038"/>
    <x v="0"/>
    <x v="0"/>
    <x v="0"/>
    <n v="24"/>
    <x v="2"/>
    <x v="1"/>
    <x v="0"/>
    <x v="0"/>
  </r>
  <r>
    <s v="2019/05/07"/>
    <x v="0"/>
    <s v="6:16:11 PM"/>
    <x v="4"/>
    <s v="FPS037"/>
    <x v="0"/>
    <x v="0"/>
    <x v="0"/>
    <n v="13"/>
    <x v="0"/>
    <x v="0"/>
    <x v="0"/>
    <x v="1"/>
  </r>
  <r>
    <s v="2019/05/07"/>
    <x v="0"/>
    <s v="6:16:38 PM"/>
    <x v="4"/>
    <s v="FPS036"/>
    <x v="0"/>
    <x v="4"/>
    <x v="0"/>
    <n v="24"/>
    <x v="2"/>
    <x v="0"/>
    <x v="0"/>
    <x v="0"/>
  </r>
  <r>
    <s v="2019/05/07"/>
    <x v="0"/>
    <s v="6:16:52 PM"/>
    <x v="4"/>
    <s v="FPS035"/>
    <x v="0"/>
    <x v="0"/>
    <x v="0"/>
    <n v="13"/>
    <x v="0"/>
    <x v="0"/>
    <x v="0"/>
    <x v="1"/>
  </r>
  <r>
    <s v="2019/05/07"/>
    <x v="0"/>
    <s v="6:17:35 PM"/>
    <x v="4"/>
    <s v="FPS034"/>
    <x v="0"/>
    <x v="0"/>
    <x v="0"/>
    <n v="13"/>
    <x v="0"/>
    <x v="0"/>
    <x v="0"/>
    <x v="1"/>
  </r>
  <r>
    <s v="2019/05/07"/>
    <x v="0"/>
    <s v="6:35:24 PM"/>
    <x v="4"/>
    <s v="FPS033"/>
    <x v="0"/>
    <x v="0"/>
    <x v="0"/>
    <n v="13"/>
    <x v="0"/>
    <x v="0"/>
    <x v="0"/>
    <x v="1"/>
  </r>
  <r>
    <s v="2019/05/07"/>
    <x v="0"/>
    <s v="6:40:04 PM"/>
    <x v="4"/>
    <s v="FPS032"/>
    <x v="1"/>
    <x v="4"/>
    <x v="0"/>
    <n v="40"/>
    <x v="1"/>
    <x v="0"/>
    <x v="0"/>
    <x v="0"/>
  </r>
  <r>
    <s v="2019/05/07"/>
    <x v="0"/>
    <s v="6:49:28 PM"/>
    <x v="4"/>
    <s v="FPS031"/>
    <x v="0"/>
    <x v="4"/>
    <x v="0"/>
    <n v="21"/>
    <x v="2"/>
    <x v="1"/>
    <x v="1"/>
    <x v="1"/>
  </r>
  <r>
    <s v="2019/05/07"/>
    <x v="0"/>
    <s v="6:53:37 PM"/>
    <x v="4"/>
    <s v="FPS030"/>
    <x v="0"/>
    <x v="0"/>
    <x v="0"/>
    <n v="26"/>
    <x v="1"/>
    <x v="1"/>
    <x v="0"/>
    <x v="0"/>
  </r>
  <r>
    <s v="2019/05/07"/>
    <x v="0"/>
    <s v="6:55:45 PM"/>
    <x v="4"/>
    <s v="FPS029"/>
    <x v="0"/>
    <x v="0"/>
    <x v="0"/>
    <n v="39"/>
    <x v="1"/>
    <x v="1"/>
    <x v="0"/>
    <x v="0"/>
  </r>
  <r>
    <s v="2019/05/07"/>
    <x v="0"/>
    <s v="6:56:49 PM"/>
    <x v="4"/>
    <s v="FPS028"/>
    <x v="1"/>
    <x v="1"/>
    <x v="0"/>
    <n v="29"/>
    <x v="1"/>
    <x v="0"/>
    <x v="0"/>
    <x v="0"/>
  </r>
  <r>
    <s v="2019/05/07"/>
    <x v="0"/>
    <s v="6:57:42 PM"/>
    <x v="4"/>
    <s v="FPS027"/>
    <x v="0"/>
    <x v="0"/>
    <x v="0"/>
    <n v="43"/>
    <x v="1"/>
    <x v="1"/>
    <x v="0"/>
    <x v="1"/>
  </r>
  <r>
    <s v="2019/05/07"/>
    <x v="0"/>
    <s v="7:02:00 PM"/>
    <x v="5"/>
    <s v="FPS026"/>
    <x v="1"/>
    <x v="2"/>
    <x v="0"/>
    <n v="24"/>
    <x v="2"/>
    <x v="1"/>
    <x v="0"/>
    <x v="0"/>
  </r>
  <r>
    <s v="2019/05/07"/>
    <x v="0"/>
    <s v="7:04:32 PM"/>
    <x v="5"/>
    <s v="FPS025"/>
    <x v="0"/>
    <x v="4"/>
    <x v="0"/>
    <n v="20"/>
    <x v="2"/>
    <x v="1"/>
    <x v="0"/>
    <x v="0"/>
  </r>
  <r>
    <s v="2019/05/07"/>
    <x v="0"/>
    <s v="7:04:50 PM"/>
    <x v="5"/>
    <s v="FPS024"/>
    <x v="0"/>
    <x v="4"/>
    <x v="0"/>
    <n v="22"/>
    <x v="2"/>
    <x v="0"/>
    <x v="0"/>
    <x v="0"/>
  </r>
  <r>
    <s v="2019/05/07"/>
    <x v="0"/>
    <s v="7:13:29 PM"/>
    <x v="5"/>
    <s v="FPS023"/>
    <x v="0"/>
    <x v="4"/>
    <x v="0"/>
    <n v="20"/>
    <x v="2"/>
    <x v="0"/>
    <x v="0"/>
    <x v="1"/>
  </r>
  <r>
    <s v="2019/05/07"/>
    <x v="0"/>
    <s v="7:15:18 PM"/>
    <x v="5"/>
    <s v="FPS022"/>
    <x v="0"/>
    <x v="2"/>
    <x v="0"/>
    <n v="20"/>
    <x v="2"/>
    <x v="1"/>
    <x v="0"/>
    <x v="1"/>
  </r>
  <r>
    <s v="2019/05/07"/>
    <x v="0"/>
    <s v="7:16:13 PM"/>
    <x v="5"/>
    <s v="FPS021"/>
    <x v="0"/>
    <x v="4"/>
    <x v="0"/>
    <n v="21"/>
    <x v="2"/>
    <x v="1"/>
    <x v="1"/>
    <x v="1"/>
  </r>
  <r>
    <s v="2019/05/07"/>
    <x v="0"/>
    <s v="7:17:54 PM"/>
    <x v="5"/>
    <s v="FPS020"/>
    <x v="1"/>
    <x v="0"/>
    <x v="0"/>
    <n v="31"/>
    <x v="1"/>
    <x v="1"/>
    <x v="0"/>
    <x v="1"/>
  </r>
  <r>
    <s v="2019/05/07"/>
    <x v="0"/>
    <s v="7:34:56 PM"/>
    <x v="5"/>
    <s v="FPS019"/>
    <x v="1"/>
    <x v="4"/>
    <x v="0"/>
    <n v="38"/>
    <x v="1"/>
    <x v="1"/>
    <x v="0"/>
    <x v="1"/>
  </r>
  <r>
    <s v="2019/05/07"/>
    <x v="0"/>
    <s v="7:36:02 PM"/>
    <x v="5"/>
    <s v="FPS018"/>
    <x v="0"/>
    <x v="4"/>
    <x v="0"/>
    <n v="22"/>
    <x v="2"/>
    <x v="1"/>
    <x v="0"/>
    <x v="2"/>
  </r>
  <r>
    <s v="2019/05/07"/>
    <x v="0"/>
    <s v="7:51:37 PM"/>
    <x v="5"/>
    <s v="FPS017"/>
    <x v="0"/>
    <x v="1"/>
    <x v="0"/>
    <n v="26"/>
    <x v="1"/>
    <x v="1"/>
    <x v="0"/>
    <x v="2"/>
  </r>
  <r>
    <s v="2019/05/07"/>
    <x v="0"/>
    <s v="7:55:21 PM"/>
    <x v="5"/>
    <s v="FPS016"/>
    <x v="0"/>
    <x v="11"/>
    <x v="0"/>
    <n v="25"/>
    <x v="1"/>
    <x v="1"/>
    <x v="0"/>
    <x v="1"/>
  </r>
  <r>
    <s v="2019/05/07"/>
    <x v="0"/>
    <s v="8:19:30 PM"/>
    <x v="6"/>
    <s v="FPS014"/>
    <x v="1"/>
    <x v="0"/>
    <x v="0"/>
    <n v="24"/>
    <x v="2"/>
    <x v="0"/>
    <x v="1"/>
    <x v="0"/>
  </r>
  <r>
    <s v="2019/05/07"/>
    <x v="0"/>
    <s v="8:32:30 PM"/>
    <x v="6"/>
    <s v="FPS012"/>
    <x v="1"/>
    <x v="0"/>
    <x v="0"/>
    <n v="22"/>
    <x v="2"/>
    <x v="1"/>
    <x v="0"/>
    <x v="0"/>
  </r>
  <r>
    <s v="2019/05/07"/>
    <x v="0"/>
    <s v="8:32:32 PM"/>
    <x v="6"/>
    <s v="FPS013"/>
    <x v="1"/>
    <x v="2"/>
    <x v="0"/>
    <n v="22"/>
    <x v="2"/>
    <x v="1"/>
    <x v="0"/>
    <x v="1"/>
  </r>
  <r>
    <s v="2019/05/07"/>
    <x v="0"/>
    <s v="8:46:51 PM"/>
    <x v="6"/>
    <s v="FPS011"/>
    <x v="0"/>
    <x v="14"/>
    <x v="1"/>
    <n v="23"/>
    <x v="2"/>
    <x v="1"/>
    <x v="0"/>
    <x v="2"/>
  </r>
  <r>
    <s v="2019/05/07"/>
    <x v="0"/>
    <s v="9:10:10 PM"/>
    <x v="7"/>
    <s v="FPS010"/>
    <x v="1"/>
    <x v="0"/>
    <x v="0"/>
    <n v="16"/>
    <x v="2"/>
    <x v="0"/>
    <x v="0"/>
    <x v="0"/>
  </r>
  <r>
    <s v="2019/05/07"/>
    <x v="0"/>
    <s v="9:18:50 PM"/>
    <x v="7"/>
    <s v="FPS009"/>
    <x v="1"/>
    <x v="0"/>
    <x v="0"/>
    <n v="19"/>
    <x v="2"/>
    <x v="1"/>
    <x v="0"/>
    <x v="0"/>
  </r>
  <r>
    <s v="2019/05/07"/>
    <x v="0"/>
    <s v="9:19:56 PM"/>
    <x v="7"/>
    <s v="FPS008"/>
    <x v="0"/>
    <x v="11"/>
    <x v="0"/>
    <n v="24"/>
    <x v="2"/>
    <x v="0"/>
    <x v="1"/>
    <x v="0"/>
  </r>
  <r>
    <s v="2019/05/07"/>
    <x v="0"/>
    <s v="9:21:20 PM"/>
    <x v="7"/>
    <s v="FPS007"/>
    <x v="1"/>
    <x v="0"/>
    <x v="0"/>
    <n v="34"/>
    <x v="1"/>
    <x v="1"/>
    <x v="0"/>
    <x v="0"/>
  </r>
  <r>
    <s v="2019/05/07"/>
    <x v="0"/>
    <s v="9:21:38 PM"/>
    <x v="7"/>
    <s v="FPS006"/>
    <x v="0"/>
    <x v="0"/>
    <x v="0"/>
    <n v="24"/>
    <x v="2"/>
    <x v="1"/>
    <x v="0"/>
    <x v="0"/>
  </r>
  <r>
    <s v="2019/05/07"/>
    <x v="0"/>
    <s v="9:35:57 PM"/>
    <x v="7"/>
    <s v="FPS005"/>
    <x v="0"/>
    <x v="0"/>
    <x v="0"/>
    <n v="27"/>
    <x v="1"/>
    <x v="1"/>
    <x v="0"/>
    <x v="1"/>
  </r>
  <r>
    <s v="2019/05/07"/>
    <x v="0"/>
    <s v="9:42:26 PM"/>
    <x v="7"/>
    <s v="FPS004"/>
    <x v="1"/>
    <x v="0"/>
    <x v="0"/>
    <n v="25"/>
    <x v="1"/>
    <x v="1"/>
    <x v="0"/>
    <x v="1"/>
  </r>
  <r>
    <s v="2019/05/07"/>
    <x v="0"/>
    <s v="10:25:13 PM"/>
    <x v="8"/>
    <s v="FPS003"/>
    <x v="0"/>
    <x v="0"/>
    <x v="0"/>
    <n v="31"/>
    <x v="1"/>
    <x v="0"/>
    <x v="0"/>
    <x v="1"/>
  </r>
  <r>
    <s v="2019/05/07"/>
    <x v="0"/>
    <s v="10:45:27 PM"/>
    <x v="8"/>
    <s v="FPS002"/>
    <x v="1"/>
    <x v="0"/>
    <x v="0"/>
    <n v="22"/>
    <x v="2"/>
    <x v="0"/>
    <x v="1"/>
    <x v="0"/>
  </r>
  <r>
    <s v="2019/05/07"/>
    <x v="0"/>
    <s v="11:05:22 PM"/>
    <x v="9"/>
    <s v="FPS001"/>
    <x v="0"/>
    <x v="0"/>
    <x v="0"/>
    <n v="24"/>
    <x v="2"/>
    <x v="1"/>
    <x v="0"/>
    <x v="1"/>
  </r>
  <r>
    <s v="2019/05/07"/>
    <x v="0"/>
    <s v="11:14:44 PM"/>
    <x v="9"/>
    <s v="FPS225"/>
    <x v="0"/>
    <x v="0"/>
    <x v="0"/>
    <n v="38"/>
    <x v="1"/>
    <x v="1"/>
    <x v="0"/>
    <x v="0"/>
  </r>
  <r>
    <s v="2019/05/08"/>
    <x v="1"/>
    <s v="1:09:01 AM"/>
    <x v="10"/>
    <s v="FPS224"/>
    <x v="1"/>
    <x v="0"/>
    <x v="0"/>
    <n v="38"/>
    <x v="1"/>
    <x v="1"/>
    <x v="0"/>
    <x v="1"/>
  </r>
  <r>
    <s v="2019/05/08"/>
    <x v="1"/>
    <s v="1:12:06 AM"/>
    <x v="10"/>
    <s v="FPS223"/>
    <x v="1"/>
    <x v="0"/>
    <x v="0"/>
    <n v="33"/>
    <x v="1"/>
    <x v="1"/>
    <x v="0"/>
    <x v="1"/>
  </r>
  <r>
    <s v="2019/05/08"/>
    <x v="1"/>
    <s v="1:14:27 AM"/>
    <x v="10"/>
    <s v="FPS222"/>
    <x v="0"/>
    <x v="0"/>
    <x v="0"/>
    <n v="38"/>
    <x v="1"/>
    <x v="1"/>
    <x v="0"/>
    <x v="2"/>
  </r>
  <r>
    <s v="2019/05/08"/>
    <x v="1"/>
    <s v="1:15:02 AM"/>
    <x v="10"/>
    <s v="FPS221"/>
    <x v="1"/>
    <x v="0"/>
    <x v="0"/>
    <n v="40"/>
    <x v="1"/>
    <x v="1"/>
    <x v="0"/>
    <x v="1"/>
  </r>
  <r>
    <s v="2019/05/08"/>
    <x v="1"/>
    <s v="1:15:18 AM"/>
    <x v="10"/>
    <s v="FPS220"/>
    <x v="0"/>
    <x v="0"/>
    <x v="0"/>
    <n v="30"/>
    <x v="1"/>
    <x v="1"/>
    <x v="0"/>
    <x v="0"/>
  </r>
  <r>
    <s v="2019/05/08"/>
    <x v="1"/>
    <s v="1:16:11 AM"/>
    <x v="10"/>
    <s v="FPS219"/>
    <x v="1"/>
    <x v="0"/>
    <x v="0"/>
    <n v="44"/>
    <x v="1"/>
    <x v="1"/>
    <x v="0"/>
    <x v="1"/>
  </r>
  <r>
    <s v="2019/05/08"/>
    <x v="1"/>
    <s v="1:16:11 AM"/>
    <x v="10"/>
    <s v="FPS218"/>
    <x v="1"/>
    <x v="0"/>
    <x v="0"/>
    <n v="37"/>
    <x v="1"/>
    <x v="1"/>
    <x v="0"/>
    <x v="2"/>
  </r>
  <r>
    <s v="2019/05/08"/>
    <x v="1"/>
    <s v="1:17:19 AM"/>
    <x v="10"/>
    <s v="FPS217"/>
    <x v="1"/>
    <x v="0"/>
    <x v="0"/>
    <n v="24"/>
    <x v="2"/>
    <x v="0"/>
    <x v="0"/>
    <x v="1"/>
  </r>
  <r>
    <s v="2019/05/08"/>
    <x v="1"/>
    <s v="1:26:19 AM"/>
    <x v="10"/>
    <s v="FPS216"/>
    <x v="1"/>
    <x v="0"/>
    <x v="0"/>
    <n v="24"/>
    <x v="2"/>
    <x v="0"/>
    <x v="0"/>
    <x v="1"/>
  </r>
  <r>
    <s v="2019/05/08"/>
    <x v="1"/>
    <s v="1:57:27 AM"/>
    <x v="10"/>
    <s v="FPS215"/>
    <x v="1"/>
    <x v="0"/>
    <x v="0"/>
    <n v="28"/>
    <x v="1"/>
    <x v="1"/>
    <x v="0"/>
    <x v="1"/>
  </r>
  <r>
    <s v="2019/05/08"/>
    <x v="1"/>
    <s v="2:11:03 AM"/>
    <x v="11"/>
    <s v="FPS214"/>
    <x v="1"/>
    <x v="0"/>
    <x v="0"/>
    <n v="21"/>
    <x v="2"/>
    <x v="1"/>
    <x v="1"/>
    <x v="1"/>
  </r>
  <r>
    <s v="2019/05/08"/>
    <x v="1"/>
    <s v="2:40:06 AM"/>
    <x v="11"/>
    <s v="FPS213"/>
    <x v="1"/>
    <x v="0"/>
    <x v="0"/>
    <n v="45"/>
    <x v="1"/>
    <x v="1"/>
    <x v="0"/>
    <x v="2"/>
  </r>
  <r>
    <s v="2019/05/08"/>
    <x v="1"/>
    <s v="2:41:21 AM"/>
    <x v="11"/>
    <s v="FPS212"/>
    <x v="1"/>
    <x v="0"/>
    <x v="0"/>
    <n v="37"/>
    <x v="1"/>
    <x v="1"/>
    <x v="0"/>
    <x v="0"/>
  </r>
  <r>
    <s v="2019/05/08"/>
    <x v="1"/>
    <s v="3:31:40 AM"/>
    <x v="12"/>
    <s v="FPS211"/>
    <x v="1"/>
    <x v="0"/>
    <x v="0"/>
    <n v="34"/>
    <x v="1"/>
    <x v="1"/>
    <x v="0"/>
    <x v="2"/>
  </r>
  <r>
    <s v="2019/05/08"/>
    <x v="1"/>
    <s v="9:47:54 AM"/>
    <x v="13"/>
    <s v="FPS210"/>
    <x v="1"/>
    <x v="0"/>
    <x v="0"/>
    <n v="30"/>
    <x v="1"/>
    <x v="1"/>
    <x v="0"/>
    <x v="2"/>
  </r>
  <r>
    <s v="2019/05/08"/>
    <x v="1"/>
    <s v="10:48:53 AM"/>
    <x v="14"/>
    <s v="FPS209"/>
    <x v="1"/>
    <x v="0"/>
    <x v="0"/>
    <n v="37"/>
    <x v="1"/>
    <x v="1"/>
    <x v="0"/>
    <x v="1"/>
  </r>
  <r>
    <s v="2019/05/08"/>
    <x v="1"/>
    <s v="10:56:46 AM"/>
    <x v="14"/>
    <s v="FPS208"/>
    <x v="1"/>
    <x v="0"/>
    <x v="0"/>
    <n v="40"/>
    <x v="1"/>
    <x v="1"/>
    <x v="0"/>
    <x v="2"/>
  </r>
  <r>
    <s v="2019/05/08"/>
    <x v="1"/>
    <s v="11:00:15 AM"/>
    <x v="15"/>
    <s v="FPS207"/>
    <x v="1"/>
    <x v="0"/>
    <x v="0"/>
    <n v="24"/>
    <x v="2"/>
    <x v="1"/>
    <x v="0"/>
    <x v="1"/>
  </r>
  <r>
    <s v="2019/05/08"/>
    <x v="1"/>
    <s v="11:01:02 AM"/>
    <x v="15"/>
    <s v="FPS206"/>
    <x v="1"/>
    <x v="0"/>
    <x v="0"/>
    <n v="23"/>
    <x v="2"/>
    <x v="1"/>
    <x v="0"/>
    <x v="1"/>
  </r>
  <r>
    <s v="2019/05/08"/>
    <x v="1"/>
    <s v="11:01:38 AM"/>
    <x v="15"/>
    <s v="FPS205"/>
    <x v="1"/>
    <x v="0"/>
    <x v="0"/>
    <n v="28"/>
    <x v="1"/>
    <x v="1"/>
    <x v="0"/>
    <x v="1"/>
  </r>
  <r>
    <s v="2019/05/08"/>
    <x v="1"/>
    <s v="11:01:41 AM"/>
    <x v="15"/>
    <s v="FPS204"/>
    <x v="1"/>
    <x v="0"/>
    <x v="0"/>
    <n v="39"/>
    <x v="1"/>
    <x v="1"/>
    <x v="0"/>
    <x v="2"/>
  </r>
  <r>
    <s v="2019/05/08"/>
    <x v="1"/>
    <s v="11:04:18 AM"/>
    <x v="15"/>
    <s v="FPS203"/>
    <x v="1"/>
    <x v="0"/>
    <x v="0"/>
    <n v="51"/>
    <x v="3"/>
    <x v="1"/>
    <x v="0"/>
    <x v="2"/>
  </r>
  <r>
    <s v="2019/05/08"/>
    <x v="1"/>
    <s v="11:18:27 AM"/>
    <x v="15"/>
    <s v="FPS202"/>
    <x v="0"/>
    <x v="0"/>
    <x v="0"/>
    <n v="34"/>
    <x v="1"/>
    <x v="1"/>
    <x v="0"/>
    <x v="0"/>
  </r>
  <r>
    <s v="2019/05/08"/>
    <x v="1"/>
    <s v="11:19:03 AM"/>
    <x v="15"/>
    <s v="FPS201"/>
    <x v="1"/>
    <x v="0"/>
    <x v="0"/>
    <n v="31"/>
    <x v="1"/>
    <x v="1"/>
    <x v="0"/>
    <x v="1"/>
  </r>
  <r>
    <s v="2019/05/08"/>
    <x v="1"/>
    <s v="11:28:48 AM"/>
    <x v="15"/>
    <s v="FPS255"/>
    <x v="1"/>
    <x v="0"/>
    <x v="0"/>
    <n v="17"/>
    <x v="2"/>
    <x v="1"/>
    <x v="0"/>
    <x v="2"/>
  </r>
  <r>
    <s v="2019/05/08"/>
    <x v="1"/>
    <s v="11:33:11 AM"/>
    <x v="15"/>
    <s v="FPS200"/>
    <x v="1"/>
    <x v="0"/>
    <x v="0"/>
    <n v="42"/>
    <x v="1"/>
    <x v="1"/>
    <x v="0"/>
    <x v="1"/>
  </r>
  <r>
    <s v="2019/05/08"/>
    <x v="1"/>
    <s v="11:41:03 AM"/>
    <x v="15"/>
    <s v="FPS199"/>
    <x v="1"/>
    <x v="0"/>
    <x v="0"/>
    <n v="49"/>
    <x v="1"/>
    <x v="1"/>
    <x v="0"/>
    <x v="1"/>
  </r>
  <r>
    <s v="2019/05/08"/>
    <x v="1"/>
    <s v="12:09:32 PM"/>
    <x v="16"/>
    <s v="FPS198"/>
    <x v="1"/>
    <x v="0"/>
    <x v="0"/>
    <n v="35"/>
    <x v="1"/>
    <x v="1"/>
    <x v="0"/>
    <x v="2"/>
  </r>
  <r>
    <s v="2019/05/08"/>
    <x v="1"/>
    <s v="12:10:04 PM"/>
    <x v="16"/>
    <s v="FPS197"/>
    <x v="1"/>
    <x v="0"/>
    <x v="0"/>
    <n v="37"/>
    <x v="1"/>
    <x v="1"/>
    <x v="0"/>
    <x v="2"/>
  </r>
  <r>
    <s v="2019/05/08"/>
    <x v="1"/>
    <s v="12:10:38 PM"/>
    <x v="16"/>
    <s v="FPS196"/>
    <x v="1"/>
    <x v="0"/>
    <x v="0"/>
    <n v="33"/>
    <x v="1"/>
    <x v="1"/>
    <x v="0"/>
    <x v="2"/>
  </r>
  <r>
    <s v="2019/05/08"/>
    <x v="1"/>
    <s v="12:11:05 PM"/>
    <x v="16"/>
    <s v="FPS195"/>
    <x v="0"/>
    <x v="0"/>
    <x v="0"/>
    <n v="31"/>
    <x v="1"/>
    <x v="1"/>
    <x v="0"/>
    <x v="1"/>
  </r>
  <r>
    <s v="2019/05/08"/>
    <x v="1"/>
    <s v="12:11:37 PM"/>
    <x v="16"/>
    <s v="FPS194"/>
    <x v="1"/>
    <x v="0"/>
    <x v="0"/>
    <n v="50"/>
    <x v="1"/>
    <x v="1"/>
    <x v="0"/>
    <x v="1"/>
  </r>
  <r>
    <s v="2019/05/08"/>
    <x v="1"/>
    <s v="12:11:49 PM"/>
    <x v="16"/>
    <s v="FPS254"/>
    <x v="1"/>
    <x v="0"/>
    <x v="0"/>
    <n v="38"/>
    <x v="1"/>
    <x v="1"/>
    <x v="0"/>
    <x v="1"/>
  </r>
  <r>
    <s v="2019/05/08"/>
    <x v="1"/>
    <s v="12:12:20 PM"/>
    <x v="16"/>
    <s v="FPS193"/>
    <x v="1"/>
    <x v="0"/>
    <x v="0"/>
    <n v="40"/>
    <x v="1"/>
    <x v="1"/>
    <x v="0"/>
    <x v="1"/>
  </r>
  <r>
    <s v="2019/05/08"/>
    <x v="1"/>
    <s v="12:13:10 PM"/>
    <x v="16"/>
    <s v="FPS253"/>
    <x v="1"/>
    <x v="0"/>
    <x v="0"/>
    <n v="28"/>
    <x v="1"/>
    <x v="1"/>
    <x v="0"/>
    <x v="1"/>
  </r>
  <r>
    <s v="2019/05/08"/>
    <x v="1"/>
    <s v="12:16:36 PM"/>
    <x v="16"/>
    <s v="FPS252"/>
    <x v="1"/>
    <x v="0"/>
    <x v="0"/>
    <n v="27"/>
    <x v="1"/>
    <x v="1"/>
    <x v="0"/>
    <x v="0"/>
  </r>
  <r>
    <s v="2019/05/08"/>
    <x v="1"/>
    <s v="12:16:59 PM"/>
    <x v="16"/>
    <s v="FPS251"/>
    <x v="1"/>
    <x v="0"/>
    <x v="0"/>
    <n v="25"/>
    <x v="1"/>
    <x v="1"/>
    <x v="0"/>
    <x v="1"/>
  </r>
  <r>
    <s v="2019/05/08"/>
    <x v="1"/>
    <s v="12:17:34 PM"/>
    <x v="16"/>
    <s v="FPS250"/>
    <x v="1"/>
    <x v="0"/>
    <x v="0"/>
    <n v="28"/>
    <x v="1"/>
    <x v="1"/>
    <x v="0"/>
    <x v="0"/>
  </r>
  <r>
    <s v="2019/05/08"/>
    <x v="1"/>
    <s v="12:18:07 PM"/>
    <x v="16"/>
    <s v="FPS249"/>
    <x v="1"/>
    <x v="0"/>
    <x v="0"/>
    <n v="32"/>
    <x v="1"/>
    <x v="1"/>
    <x v="0"/>
    <x v="1"/>
  </r>
  <r>
    <s v="2019/05/08"/>
    <x v="1"/>
    <s v="12:23:28 PM"/>
    <x v="16"/>
    <s v="FPS248"/>
    <x v="1"/>
    <x v="0"/>
    <x v="0"/>
    <n v="40"/>
    <x v="1"/>
    <x v="1"/>
    <x v="0"/>
    <x v="2"/>
  </r>
  <r>
    <s v="2019/05/08"/>
    <x v="1"/>
    <s v="12:24:54 PM"/>
    <x v="16"/>
    <s v="FPS247"/>
    <x v="1"/>
    <x v="0"/>
    <x v="0"/>
    <n v="35"/>
    <x v="1"/>
    <x v="1"/>
    <x v="0"/>
    <x v="2"/>
  </r>
  <r>
    <s v="2019/05/08"/>
    <x v="1"/>
    <s v="12:26:29 PM"/>
    <x v="16"/>
    <s v="FPS246"/>
    <x v="1"/>
    <x v="0"/>
    <x v="0"/>
    <n v="35"/>
    <x v="1"/>
    <x v="1"/>
    <x v="0"/>
    <x v="0"/>
  </r>
  <r>
    <s v="2019/05/08"/>
    <x v="1"/>
    <s v="12:33:51 PM"/>
    <x v="16"/>
    <s v="FPS245"/>
    <x v="1"/>
    <x v="0"/>
    <x v="0"/>
    <n v="36"/>
    <x v="1"/>
    <x v="1"/>
    <x v="0"/>
    <x v="1"/>
  </r>
  <r>
    <s v="2019/05/08"/>
    <x v="1"/>
    <s v="12:35:06 PM"/>
    <x v="16"/>
    <s v="FPS244"/>
    <x v="1"/>
    <x v="0"/>
    <x v="0"/>
    <n v="40"/>
    <x v="1"/>
    <x v="1"/>
    <x v="0"/>
    <x v="0"/>
  </r>
  <r>
    <s v="2019/05/08"/>
    <x v="1"/>
    <s v="12:38:28 PM"/>
    <x v="16"/>
    <s v="FPS243"/>
    <x v="1"/>
    <x v="0"/>
    <x v="0"/>
    <n v="22"/>
    <x v="2"/>
    <x v="0"/>
    <x v="0"/>
    <x v="1"/>
  </r>
  <r>
    <s v="2019/05/08"/>
    <x v="1"/>
    <s v="12:45:41 PM"/>
    <x v="16"/>
    <s v="FPS242"/>
    <x v="1"/>
    <x v="0"/>
    <x v="0"/>
    <n v="50"/>
    <x v="1"/>
    <x v="1"/>
    <x v="0"/>
    <x v="0"/>
  </r>
  <r>
    <s v="2019/05/08"/>
    <x v="1"/>
    <s v="12:55:02 PM"/>
    <x v="16"/>
    <s v="FPS241"/>
    <x v="0"/>
    <x v="0"/>
    <x v="0"/>
    <n v="9"/>
    <x v="0"/>
    <x v="1"/>
    <x v="0"/>
    <x v="0"/>
  </r>
  <r>
    <s v="2019/05/08"/>
    <x v="1"/>
    <s v="1:03:16 PM"/>
    <x v="17"/>
    <s v="FPS240"/>
    <x v="1"/>
    <x v="0"/>
    <x v="0"/>
    <n v="24"/>
    <x v="2"/>
    <x v="1"/>
    <x v="0"/>
    <x v="1"/>
  </r>
  <r>
    <s v="2019/05/08"/>
    <x v="1"/>
    <s v="1:14:13 PM"/>
    <x v="17"/>
    <s v="FPS192"/>
    <x v="0"/>
    <x v="0"/>
    <x v="0"/>
    <n v="23"/>
    <x v="2"/>
    <x v="1"/>
    <x v="0"/>
    <x v="0"/>
  </r>
  <r>
    <s v="2019/05/08"/>
    <x v="1"/>
    <s v="1:22:46 PM"/>
    <x v="17"/>
    <s v="FPS191"/>
    <x v="1"/>
    <x v="0"/>
    <x v="0"/>
    <n v="50"/>
    <x v="1"/>
    <x v="1"/>
    <x v="0"/>
    <x v="0"/>
  </r>
  <r>
    <s v="2019/05/08"/>
    <x v="1"/>
    <s v="1:24:22 PM"/>
    <x v="17"/>
    <s v="FPS239"/>
    <x v="1"/>
    <x v="0"/>
    <x v="0"/>
    <n v="45"/>
    <x v="1"/>
    <x v="1"/>
    <x v="0"/>
    <x v="1"/>
  </r>
  <r>
    <s v="2019/05/08"/>
    <x v="1"/>
    <s v="1:25:49 PM"/>
    <x v="17"/>
    <s v="FPS238"/>
    <x v="1"/>
    <x v="0"/>
    <x v="0"/>
    <n v="39"/>
    <x v="1"/>
    <x v="1"/>
    <x v="0"/>
    <x v="0"/>
  </r>
  <r>
    <s v="2019/05/08"/>
    <x v="1"/>
    <s v="1:44:31 PM"/>
    <x v="17"/>
    <s v="FPS190"/>
    <x v="1"/>
    <x v="0"/>
    <x v="0"/>
    <n v="35"/>
    <x v="1"/>
    <x v="1"/>
    <x v="0"/>
    <x v="2"/>
  </r>
  <r>
    <s v="2019/05/08"/>
    <x v="1"/>
    <s v="1:51:32 PM"/>
    <x v="17"/>
    <s v="FPS237"/>
    <x v="1"/>
    <x v="0"/>
    <x v="0"/>
    <n v="30"/>
    <x v="1"/>
    <x v="1"/>
    <x v="0"/>
    <x v="0"/>
  </r>
  <r>
    <s v="2019/05/08"/>
    <x v="1"/>
    <s v="1:51:48 PM"/>
    <x v="17"/>
    <s v="FPS189"/>
    <x v="1"/>
    <x v="0"/>
    <x v="0"/>
    <n v="33"/>
    <x v="1"/>
    <x v="1"/>
    <x v="0"/>
    <x v="0"/>
  </r>
  <r>
    <s v="2019/05/08"/>
    <x v="1"/>
    <s v="1:54:38 PM"/>
    <x v="17"/>
    <s v="FPS236"/>
    <x v="0"/>
    <x v="0"/>
    <x v="0"/>
    <n v="18"/>
    <x v="2"/>
    <x v="1"/>
    <x v="0"/>
    <x v="1"/>
  </r>
  <r>
    <s v="2019/05/08"/>
    <x v="1"/>
    <s v="1:59:56 PM"/>
    <x v="17"/>
    <s v="FPS235"/>
    <x v="1"/>
    <x v="0"/>
    <x v="0"/>
    <n v="36"/>
    <x v="1"/>
    <x v="1"/>
    <x v="0"/>
    <x v="2"/>
  </r>
  <r>
    <s v="2019/05/08"/>
    <x v="1"/>
    <s v="2:04:33 PM"/>
    <x v="0"/>
    <s v="FPS188"/>
    <x v="1"/>
    <x v="0"/>
    <x v="0"/>
    <n v="45"/>
    <x v="1"/>
    <x v="1"/>
    <x v="0"/>
    <x v="1"/>
  </r>
  <r>
    <s v="2019/05/08"/>
    <x v="1"/>
    <s v="2:38:01 PM"/>
    <x v="0"/>
    <s v="FPS234"/>
    <x v="1"/>
    <x v="0"/>
    <x v="0"/>
    <n v="25"/>
    <x v="1"/>
    <x v="0"/>
    <x v="0"/>
    <x v="1"/>
  </r>
  <r>
    <s v="2019/05/08"/>
    <x v="1"/>
    <s v="2:40:18 PM"/>
    <x v="0"/>
    <s v="FPS233"/>
    <x v="1"/>
    <x v="0"/>
    <x v="0"/>
    <n v="24"/>
    <x v="2"/>
    <x v="0"/>
    <x v="0"/>
    <x v="0"/>
  </r>
  <r>
    <s v="2019/05/08"/>
    <x v="1"/>
    <s v="2:40:34 PM"/>
    <x v="0"/>
    <s v="FPS232"/>
    <x v="1"/>
    <x v="0"/>
    <x v="0"/>
    <n v="42"/>
    <x v="1"/>
    <x v="1"/>
    <x v="1"/>
    <x v="1"/>
  </r>
  <r>
    <s v="2019/05/08"/>
    <x v="1"/>
    <s v="3:52:45 PM"/>
    <x v="1"/>
    <s v="FPS231"/>
    <x v="0"/>
    <x v="0"/>
    <x v="0"/>
    <n v="38"/>
    <x v="1"/>
    <x v="1"/>
    <x v="0"/>
    <x v="1"/>
  </r>
  <r>
    <s v="2019/05/08"/>
    <x v="1"/>
    <s v="4:12:33 PM"/>
    <x v="2"/>
    <s v="FPS187"/>
    <x v="1"/>
    <x v="0"/>
    <x v="0"/>
    <n v="29"/>
    <x v="1"/>
    <x v="1"/>
    <x v="0"/>
    <x v="0"/>
  </r>
  <r>
    <s v="2019/05/08"/>
    <x v="1"/>
    <s v="4:14:33 PM"/>
    <x v="2"/>
    <s v="FPS230"/>
    <x v="0"/>
    <x v="0"/>
    <x v="0"/>
    <n v="40"/>
    <x v="1"/>
    <x v="0"/>
    <x v="0"/>
    <x v="1"/>
  </r>
  <r>
    <s v="2019/05/08"/>
    <x v="1"/>
    <s v="4:20:38 PM"/>
    <x v="2"/>
    <s v="FPS229"/>
    <x v="1"/>
    <x v="0"/>
    <x v="0"/>
    <n v="56"/>
    <x v="3"/>
    <x v="1"/>
    <x v="0"/>
    <x v="2"/>
  </r>
  <r>
    <s v="2019/05/08"/>
    <x v="1"/>
    <s v="4:50:14 PM"/>
    <x v="2"/>
    <s v="FPS228"/>
    <x v="1"/>
    <x v="0"/>
    <x v="0"/>
    <n v="34"/>
    <x v="1"/>
    <x v="1"/>
    <x v="0"/>
    <x v="0"/>
  </r>
  <r>
    <s v="2019/05/08"/>
    <x v="1"/>
    <s v="5:03:32 PM"/>
    <x v="3"/>
    <s v="FPS186"/>
    <x v="1"/>
    <x v="0"/>
    <x v="0"/>
    <n v="40"/>
    <x v="1"/>
    <x v="1"/>
    <x v="0"/>
    <x v="1"/>
  </r>
  <r>
    <s v="2019/05/08"/>
    <x v="1"/>
    <s v="5:54:40 PM"/>
    <x v="3"/>
    <s v="FPS184"/>
    <x v="1"/>
    <x v="0"/>
    <x v="0"/>
    <n v="30"/>
    <x v="1"/>
    <x v="1"/>
    <x v="0"/>
    <x v="1"/>
  </r>
  <r>
    <s v="2019/05/08"/>
    <x v="1"/>
    <s v="5:59:40 PM"/>
    <x v="3"/>
    <s v="FPS185"/>
    <x v="1"/>
    <x v="0"/>
    <x v="0"/>
    <n v="35"/>
    <x v="1"/>
    <x v="0"/>
    <x v="0"/>
    <x v="0"/>
  </r>
  <r>
    <s v="2019/05/08"/>
    <x v="1"/>
    <s v="6:07:40 PM"/>
    <x v="4"/>
    <s v="FPS183"/>
    <x v="1"/>
    <x v="0"/>
    <x v="0"/>
    <n v="38"/>
    <x v="1"/>
    <x v="1"/>
    <x v="0"/>
    <x v="1"/>
  </r>
  <r>
    <s v="2019/05/08"/>
    <x v="1"/>
    <s v="6:19:33 PM"/>
    <x v="4"/>
    <s v="FPS182"/>
    <x v="1"/>
    <x v="0"/>
    <x v="0"/>
    <n v="45"/>
    <x v="1"/>
    <x v="1"/>
    <x v="0"/>
    <x v="1"/>
  </r>
  <r>
    <s v="2019/05/08"/>
    <x v="1"/>
    <s v="7:05:58 PM"/>
    <x v="5"/>
    <s v="FPS181"/>
    <x v="1"/>
    <x v="0"/>
    <x v="0"/>
    <n v="30"/>
    <x v="1"/>
    <x v="1"/>
    <x v="0"/>
    <x v="1"/>
  </r>
  <r>
    <s v="2019/05/08"/>
    <x v="1"/>
    <s v="7:07:28 PM"/>
    <x v="5"/>
    <s v="FPS227"/>
    <x v="1"/>
    <x v="0"/>
    <x v="0"/>
    <n v="37"/>
    <x v="1"/>
    <x v="1"/>
    <x v="0"/>
    <x v="1"/>
  </r>
  <r>
    <s v="2019/05/08"/>
    <x v="1"/>
    <s v="7:10:38 PM"/>
    <x v="5"/>
    <s v="FPS180"/>
    <x v="1"/>
    <x v="0"/>
    <x v="0"/>
    <n v="35"/>
    <x v="1"/>
    <x v="1"/>
    <x v="0"/>
    <x v="2"/>
  </r>
  <r>
    <s v="2019/05/08"/>
    <x v="1"/>
    <s v="7:17:36 PM"/>
    <x v="5"/>
    <s v="FPS179"/>
    <x v="1"/>
    <x v="0"/>
    <x v="0"/>
    <n v="39"/>
    <x v="1"/>
    <x v="1"/>
    <x v="0"/>
    <x v="1"/>
  </r>
  <r>
    <s v="2019/05/08"/>
    <x v="1"/>
    <s v="10:17:09 PM"/>
    <x v="8"/>
    <s v="FPS226"/>
    <x v="2"/>
    <x v="0"/>
    <x v="0"/>
    <n v="30"/>
    <x v="1"/>
    <x v="1"/>
    <x v="0"/>
    <x v="0"/>
  </r>
  <r>
    <s v="2019/05/08"/>
    <x v="1"/>
    <s v="11:07:06 PM"/>
    <x v="9"/>
    <s v="FPS257"/>
    <x v="1"/>
    <x v="0"/>
    <x v="0"/>
    <n v="42"/>
    <x v="1"/>
    <x v="1"/>
    <x v="0"/>
    <x v="0"/>
  </r>
  <r>
    <s v="2019/05/09"/>
    <x v="2"/>
    <s v="12:40:17 AM"/>
    <x v="18"/>
    <s v="FPS256"/>
    <x v="0"/>
    <x v="0"/>
    <x v="0"/>
    <n v="42"/>
    <x v="1"/>
    <x v="1"/>
    <x v="0"/>
    <x v="1"/>
  </r>
  <r>
    <s v="2019/05/09"/>
    <x v="2"/>
    <s v="12:46:32 AM"/>
    <x v="18"/>
    <s v="FPS261"/>
    <x v="1"/>
    <x v="0"/>
    <x v="0"/>
    <n v="46"/>
    <x v="1"/>
    <x v="1"/>
    <x v="0"/>
    <x v="2"/>
  </r>
  <r>
    <s v="2019/05/09"/>
    <x v="2"/>
    <s v="2:23:31 AM"/>
    <x v="11"/>
    <s v="FPS260"/>
    <x v="1"/>
    <x v="0"/>
    <x v="0"/>
    <n v="37"/>
    <x v="1"/>
    <x v="1"/>
    <x v="0"/>
    <x v="0"/>
  </r>
  <r>
    <s v="2019/05/09"/>
    <x v="2"/>
    <s v="10:04:18 AM"/>
    <x v="14"/>
    <s v="FPS259"/>
    <x v="1"/>
    <x v="0"/>
    <x v="0"/>
    <n v="42"/>
    <x v="1"/>
    <x v="1"/>
    <x v="0"/>
    <x v="2"/>
  </r>
  <r>
    <s v="2019/05/09"/>
    <x v="2"/>
    <s v="10:43:42 AM"/>
    <x v="14"/>
    <s v="FPS262"/>
    <x v="1"/>
    <x v="0"/>
    <x v="0"/>
    <n v="36"/>
    <x v="1"/>
    <x v="1"/>
    <x v="0"/>
    <x v="1"/>
  </r>
  <r>
    <s v="2019/05/09"/>
    <x v="2"/>
    <s v="10:47:53 AM"/>
    <x v="14"/>
    <s v="FPS258"/>
    <x v="1"/>
    <x v="0"/>
    <x v="0"/>
    <n v="37"/>
    <x v="1"/>
    <x v="1"/>
    <x v="0"/>
    <x v="0"/>
  </r>
  <r>
    <s v="2019/05/09"/>
    <x v="2"/>
    <s v="3:25:56 PM"/>
    <x v="1"/>
    <s v="FPS288"/>
    <x v="0"/>
    <x v="0"/>
    <x v="0"/>
    <n v="27"/>
    <x v="1"/>
    <x v="1"/>
    <x v="0"/>
    <x v="2"/>
  </r>
  <r>
    <s v="2019/05/10"/>
    <x v="3"/>
    <s v="1:07:43 AM"/>
    <x v="10"/>
    <s v="FPS287"/>
    <x v="0"/>
    <x v="0"/>
    <x v="0"/>
    <n v="27"/>
    <x v="1"/>
    <x v="1"/>
    <x v="0"/>
    <x v="0"/>
  </r>
  <r>
    <s v="2019/05/10"/>
    <x v="3"/>
    <s v="1:07:43 AM"/>
    <x v="10"/>
    <s v="FPS286"/>
    <x v="0"/>
    <x v="0"/>
    <x v="0"/>
    <n v="25"/>
    <x v="1"/>
    <x v="1"/>
    <x v="0"/>
    <x v="0"/>
  </r>
  <r>
    <s v="2019/05/10"/>
    <x v="3"/>
    <s v="1:08:37 AM"/>
    <x v="10"/>
    <s v="FPS285"/>
    <x v="0"/>
    <x v="0"/>
    <x v="0"/>
    <n v="24"/>
    <x v="2"/>
    <x v="1"/>
    <x v="0"/>
    <x v="0"/>
  </r>
  <r>
    <s v="2019/05/10"/>
    <x v="3"/>
    <s v="1:08:44 AM"/>
    <x v="10"/>
    <s v="FPS284"/>
    <x v="0"/>
    <x v="0"/>
    <x v="0"/>
    <n v="27"/>
    <x v="1"/>
    <x v="0"/>
    <x v="0"/>
    <x v="0"/>
  </r>
  <r>
    <s v="2019/05/10"/>
    <x v="3"/>
    <s v="1:08:46 AM"/>
    <x v="10"/>
    <s v="FPS283"/>
    <x v="0"/>
    <x v="0"/>
    <x v="0"/>
    <n v="27"/>
    <x v="1"/>
    <x v="1"/>
    <x v="0"/>
    <x v="2"/>
  </r>
  <r>
    <s v="2019/05/10"/>
    <x v="3"/>
    <s v="1:08:57 AM"/>
    <x v="10"/>
    <s v="FPS282"/>
    <x v="0"/>
    <x v="0"/>
    <x v="0"/>
    <n v="27"/>
    <x v="1"/>
    <x v="1"/>
    <x v="0"/>
    <x v="1"/>
  </r>
  <r>
    <s v="2019/05/10"/>
    <x v="3"/>
    <s v="1:09:22 AM"/>
    <x v="10"/>
    <s v="FPS281"/>
    <x v="0"/>
    <x v="0"/>
    <x v="0"/>
    <n v="25"/>
    <x v="1"/>
    <x v="1"/>
    <x v="0"/>
    <x v="1"/>
  </r>
  <r>
    <s v="2019/05/10"/>
    <x v="3"/>
    <s v="1:10:39 AM"/>
    <x v="10"/>
    <s v="FPS280"/>
    <x v="0"/>
    <x v="0"/>
    <x v="0"/>
    <n v="24"/>
    <x v="2"/>
    <x v="1"/>
    <x v="0"/>
    <x v="1"/>
  </r>
  <r>
    <s v="2019/05/10"/>
    <x v="3"/>
    <s v="1:11:07 AM"/>
    <x v="10"/>
    <s v="FPS279"/>
    <x v="0"/>
    <x v="0"/>
    <x v="0"/>
    <n v="25"/>
    <x v="1"/>
    <x v="1"/>
    <x v="1"/>
    <x v="0"/>
  </r>
  <r>
    <s v="2019/05/10"/>
    <x v="3"/>
    <s v="1:11:51 AM"/>
    <x v="10"/>
    <s v="FPS278"/>
    <x v="2"/>
    <x v="0"/>
    <x v="0"/>
    <n v="26"/>
    <x v="1"/>
    <x v="1"/>
    <x v="0"/>
    <x v="0"/>
  </r>
  <r>
    <s v="2019/05/10"/>
    <x v="3"/>
    <s v="1:12:09 AM"/>
    <x v="10"/>
    <s v="FPS277"/>
    <x v="0"/>
    <x v="0"/>
    <x v="0"/>
    <n v="28"/>
    <x v="1"/>
    <x v="1"/>
    <x v="1"/>
    <x v="0"/>
  </r>
  <r>
    <s v="2019/05/10"/>
    <x v="3"/>
    <s v="1:17:19 AM"/>
    <x v="10"/>
    <s v="FPS276"/>
    <x v="0"/>
    <x v="0"/>
    <x v="0"/>
    <n v="30"/>
    <x v="1"/>
    <x v="1"/>
    <x v="0"/>
    <x v="1"/>
  </r>
  <r>
    <s v="2019/05/10"/>
    <x v="3"/>
    <s v="1:30:45 AM"/>
    <x v="10"/>
    <s v="FPS275"/>
    <x v="0"/>
    <x v="0"/>
    <x v="0"/>
    <n v="29"/>
    <x v="1"/>
    <x v="0"/>
    <x v="0"/>
    <x v="1"/>
  </r>
  <r>
    <s v="2019/05/10"/>
    <x v="3"/>
    <s v="1:32:30 AM"/>
    <x v="10"/>
    <s v="FPS274"/>
    <x v="1"/>
    <x v="0"/>
    <x v="0"/>
    <n v="22"/>
    <x v="2"/>
    <x v="1"/>
    <x v="0"/>
    <x v="1"/>
  </r>
  <r>
    <s v="2019/05/10"/>
    <x v="3"/>
    <s v="1:34:44 AM"/>
    <x v="10"/>
    <s v="FPS273"/>
    <x v="0"/>
    <x v="0"/>
    <x v="0"/>
    <n v="23"/>
    <x v="2"/>
    <x v="1"/>
    <x v="0"/>
    <x v="1"/>
  </r>
  <r>
    <s v="2019/05/10"/>
    <x v="3"/>
    <s v="1:46:27 AM"/>
    <x v="10"/>
    <s v="FPS272"/>
    <x v="0"/>
    <x v="0"/>
    <x v="0"/>
    <n v="28"/>
    <x v="1"/>
    <x v="1"/>
    <x v="0"/>
    <x v="1"/>
  </r>
  <r>
    <s v="2019/05/10"/>
    <x v="3"/>
    <s v="1:51:17 AM"/>
    <x v="10"/>
    <s v="FPS271"/>
    <x v="0"/>
    <x v="0"/>
    <x v="0"/>
    <n v="23"/>
    <x v="2"/>
    <x v="1"/>
    <x v="1"/>
    <x v="0"/>
  </r>
  <r>
    <s v="2019/05/10"/>
    <x v="3"/>
    <s v="2:01:42 AM"/>
    <x v="11"/>
    <s v="FPS270"/>
    <x v="0"/>
    <x v="0"/>
    <x v="0"/>
    <n v="26"/>
    <x v="1"/>
    <x v="1"/>
    <x v="0"/>
    <x v="1"/>
  </r>
  <r>
    <s v="2019/05/10"/>
    <x v="3"/>
    <s v="2:54:19 AM"/>
    <x v="11"/>
    <s v="FPS269"/>
    <x v="2"/>
    <x v="0"/>
    <x v="0"/>
    <n v="23"/>
    <x v="2"/>
    <x v="1"/>
    <x v="0"/>
    <x v="0"/>
  </r>
  <r>
    <s v="2019/05/10"/>
    <x v="3"/>
    <s v="4:24:00 AM"/>
    <x v="19"/>
    <s v="FPS268"/>
    <x v="0"/>
    <x v="0"/>
    <x v="0"/>
    <n v="25"/>
    <x v="1"/>
    <x v="1"/>
    <x v="0"/>
    <x v="1"/>
  </r>
  <r>
    <s v="2019/05/10"/>
    <x v="3"/>
    <s v="9:13:05 AM"/>
    <x v="13"/>
    <s v="FPS267"/>
    <x v="0"/>
    <x v="0"/>
    <x v="0"/>
    <n v="27"/>
    <x v="1"/>
    <x v="1"/>
    <x v="0"/>
    <x v="0"/>
  </r>
  <r>
    <s v="2019/05/10"/>
    <x v="3"/>
    <s v="9:24:00 AM"/>
    <x v="13"/>
    <s v="FPS266"/>
    <x v="0"/>
    <x v="0"/>
    <x v="0"/>
    <n v="27"/>
    <x v="1"/>
    <x v="0"/>
    <x v="0"/>
    <x v="0"/>
  </r>
  <r>
    <s v="2019/05/10"/>
    <x v="3"/>
    <s v="9:32:54 AM"/>
    <x v="13"/>
    <s v="FPS265"/>
    <x v="0"/>
    <x v="0"/>
    <x v="0"/>
    <n v="25"/>
    <x v="1"/>
    <x v="1"/>
    <x v="0"/>
    <x v="0"/>
  </r>
  <r>
    <s v="2019/05/10"/>
    <x v="3"/>
    <s v="12:09:17 PM"/>
    <x v="16"/>
    <s v="FPS263"/>
    <x v="0"/>
    <x v="0"/>
    <x v="0"/>
    <n v="26"/>
    <x v="1"/>
    <x v="1"/>
    <x v="0"/>
    <x v="0"/>
  </r>
  <r>
    <s v="2019/05/10"/>
    <x v="3"/>
    <s v="12:52:17 PM"/>
    <x v="16"/>
    <s v="FPS264"/>
    <x v="0"/>
    <x v="0"/>
    <x v="0"/>
    <n v="27"/>
    <x v="1"/>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6CD93-11B6-4D83-ACCF-82CA64A2C476}" name="Time_Day"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Day">
  <location ref="P1:Q5" firstHeaderRow="1" firstDataRow="1" firstDataCol="1"/>
  <pivotFields count="13">
    <pivotField numFmtId="14" showAll="0"/>
    <pivotField axis="axisRow" dataField="1" showAll="0">
      <items count="6">
        <item x="0"/>
        <item x="1"/>
        <item x="2"/>
        <item x="3"/>
        <item m="1" x="4"/>
        <item t="default"/>
      </items>
    </pivotField>
    <pivotField showAll="0"/>
    <pivotField showAll="0"/>
    <pivotField showAll="0"/>
    <pivotField showAll="0">
      <items count="5">
        <item x="1"/>
        <item x="0"/>
        <item x="2"/>
        <item m="1" x="3"/>
        <item t="default"/>
      </items>
    </pivotField>
    <pivotField showAll="0">
      <items count="24">
        <item x="10"/>
        <item m="1" x="21"/>
        <item x="13"/>
        <item m="1" x="16"/>
        <item x="7"/>
        <item x="0"/>
        <item x="2"/>
        <item x="5"/>
        <item x="9"/>
        <item m="1" x="22"/>
        <item x="4"/>
        <item x="1"/>
        <item m="1" x="19"/>
        <item x="6"/>
        <item m="1" x="17"/>
        <item x="12"/>
        <item m="1" x="20"/>
        <item x="11"/>
        <item m="1" x="18"/>
        <item x="8"/>
        <item x="14"/>
        <item x="3"/>
        <item m="1" x="15"/>
        <item t="default"/>
      </items>
    </pivotField>
    <pivotField showAll="0"/>
    <pivotField showAll="0"/>
    <pivotField showAll="0">
      <items count="11">
        <item m="1" x="6"/>
        <item x="1"/>
        <item m="1" x="8"/>
        <item x="0"/>
        <item x="3"/>
        <item m="1" x="7"/>
        <item m="1" x="5"/>
        <item m="1" x="4"/>
        <item x="2"/>
        <item m="1" x="9"/>
        <item t="default"/>
      </items>
    </pivotField>
    <pivotField showAll="0"/>
    <pivotField showAll="0"/>
    <pivotField showAll="0"/>
  </pivotFields>
  <rowFields count="1">
    <field x="1"/>
  </rowFields>
  <rowItems count="4">
    <i>
      <x/>
    </i>
    <i>
      <x v="1"/>
    </i>
    <i>
      <x v="2"/>
    </i>
    <i>
      <x v="3"/>
    </i>
  </rowItems>
  <colItems count="1">
    <i/>
  </colItems>
  <dataFields count="1">
    <dataField name="Count of Day" fld="1" subtotal="count" baseField="0" baseItem="0"/>
  </dataFields>
  <chartFormats count="6">
    <chartFormat chart="4" format="3" series="1">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5F6B9-DBA6-4EB3-82C1-091D62DBD47A}" name="Nationality"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Nationality">
  <location ref="E1:F4" firstHeaderRow="1" firstDataRow="1" firstDataCol="1"/>
  <pivotFields count="13">
    <pivotField numFmtId="14" showAll="0"/>
    <pivotField showAll="0">
      <items count="6">
        <item x="0"/>
        <item x="1"/>
        <item x="2"/>
        <item x="3"/>
        <item m="1" x="4"/>
        <item t="default"/>
      </items>
    </pivotField>
    <pivotField showAll="0"/>
    <pivotField showAll="0"/>
    <pivotField showAll="0"/>
    <pivotField showAll="0">
      <items count="5">
        <item x="1"/>
        <item x="0"/>
        <item x="2"/>
        <item m="1" x="3"/>
        <item t="default"/>
      </items>
    </pivotField>
    <pivotField dataField="1" showAll="0" sortType="descending">
      <items count="24">
        <item x="10"/>
        <item m="1" x="21"/>
        <item x="13"/>
        <item m="1" x="16"/>
        <item x="0"/>
        <item x="2"/>
        <item x="5"/>
        <item x="9"/>
        <item m="1" x="22"/>
        <item x="4"/>
        <item x="1"/>
        <item m="1" x="19"/>
        <item x="6"/>
        <item m="1" x="17"/>
        <item x="12"/>
        <item m="1" x="20"/>
        <item x="11"/>
        <item m="1" x="18"/>
        <item x="8"/>
        <item x="14"/>
        <item x="3"/>
        <item x="7"/>
        <item m="1" x="15"/>
        <item t="default"/>
      </items>
      <autoSortScope>
        <pivotArea dataOnly="0" outline="0" fieldPosition="0">
          <references count="1">
            <reference field="4294967294" count="1" selected="0">
              <x v="0"/>
            </reference>
          </references>
        </pivotArea>
      </autoSortScope>
    </pivotField>
    <pivotField axis="axisRow" showAll="0">
      <items count="4">
        <item sd="0" x="1"/>
        <item sd="0" x="0"/>
        <item sd="0" x="2"/>
        <item t="default"/>
      </items>
    </pivotField>
    <pivotField showAll="0"/>
    <pivotField showAll="0">
      <items count="11">
        <item m="1" x="6"/>
        <item x="1"/>
        <item m="1" x="8"/>
        <item x="0"/>
        <item x="3"/>
        <item m="1" x="7"/>
        <item m="1" x="5"/>
        <item m="1" x="4"/>
        <item x="2"/>
        <item m="1" x="9"/>
        <item t="default"/>
      </items>
    </pivotField>
    <pivotField showAll="0"/>
    <pivotField showAll="0"/>
    <pivotField showAll="0"/>
  </pivotFields>
  <rowFields count="1">
    <field x="7"/>
  </rowFields>
  <rowItems count="3">
    <i>
      <x/>
    </i>
    <i>
      <x v="1"/>
    </i>
    <i>
      <x v="2"/>
    </i>
  </rowItems>
  <colItems count="1">
    <i/>
  </colItems>
  <dataFields count="1">
    <dataField name="Count of Nationality" fld="6"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F183C-72C7-425C-80D3-B862525DBC9C}" name="AgeGroup"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Age">
  <location ref="A8:B12" firstHeaderRow="1" firstDataRow="1" firstDataCol="1"/>
  <pivotFields count="13">
    <pivotField showAll="0"/>
    <pivotField showAll="0">
      <items count="6">
        <item x="0"/>
        <item x="1"/>
        <item x="2"/>
        <item x="3"/>
        <item m="1" x="4"/>
        <item t="default"/>
      </items>
    </pivotField>
    <pivotField showAll="0"/>
    <pivotField showAll="0"/>
    <pivotField showAll="0"/>
    <pivotField showAll="0">
      <items count="5">
        <item x="1"/>
        <item x="0"/>
        <item x="2"/>
        <item m="1" x="3"/>
        <item t="default"/>
      </items>
    </pivotField>
    <pivotField showAll="0">
      <items count="24">
        <item x="10"/>
        <item m="1" x="21"/>
        <item x="13"/>
        <item m="1" x="16"/>
        <item x="7"/>
        <item x="0"/>
        <item x="2"/>
        <item x="5"/>
        <item x="9"/>
        <item m="1" x="22"/>
        <item x="4"/>
        <item x="1"/>
        <item m="1" x="19"/>
        <item x="6"/>
        <item m="1" x="17"/>
        <item x="12"/>
        <item m="1" x="20"/>
        <item x="11"/>
        <item m="1" x="18"/>
        <item x="8"/>
        <item x="14"/>
        <item x="3"/>
        <item m="1" x="15"/>
        <item t="default"/>
      </items>
    </pivotField>
    <pivotField showAll="0"/>
    <pivotField showAll="0"/>
    <pivotField axis="axisRow" dataField="1" showAll="0" sortType="ascending">
      <items count="11">
        <item m="1" x="6"/>
        <item m="1" x="8"/>
        <item x="3"/>
        <item m="1" x="7"/>
        <item m="1" x="9"/>
        <item m="1" x="5"/>
        <item x="1"/>
        <item x="0"/>
        <item m="1"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4">
    <i>
      <x v="7"/>
    </i>
    <i>
      <x v="2"/>
    </i>
    <i>
      <x v="9"/>
    </i>
    <i>
      <x v="6"/>
    </i>
  </rowItems>
  <colItems count="1">
    <i/>
  </colItems>
  <dataFields count="1">
    <dataField name="Count of Age groups" fld="9"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2CCC25-31C5-46B6-8E64-84036DB2D95B}" name="Food"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rowHeaderCaption="Food">
  <location ref="J1:K3" firstHeaderRow="1" firstDataRow="1" firstDataCol="1"/>
  <pivotFields count="13">
    <pivotField numFmtId="14" showAll="0"/>
    <pivotField showAll="0">
      <items count="6">
        <item x="0"/>
        <item x="1"/>
        <item x="2"/>
        <item x="3"/>
        <item m="1" x="4"/>
        <item t="default"/>
      </items>
    </pivotField>
    <pivotField showAll="0"/>
    <pivotField showAll="0"/>
    <pivotField showAll="0"/>
    <pivotField showAll="0">
      <items count="5">
        <item x="1"/>
        <item x="0"/>
        <item x="2"/>
        <item m="1" x="3"/>
        <item t="default"/>
      </items>
    </pivotField>
    <pivotField showAll="0">
      <items count="24">
        <item x="10"/>
        <item m="1" x="21"/>
        <item x="13"/>
        <item m="1" x="16"/>
        <item x="7"/>
        <item x="0"/>
        <item x="2"/>
        <item x="5"/>
        <item x="9"/>
        <item m="1" x="22"/>
        <item x="4"/>
        <item x="1"/>
        <item m="1" x="19"/>
        <item x="6"/>
        <item m="1" x="17"/>
        <item x="12"/>
        <item m="1" x="20"/>
        <item x="11"/>
        <item m="1" x="18"/>
        <item x="8"/>
        <item x="14"/>
        <item x="3"/>
        <item m="1" x="15"/>
        <item t="default"/>
      </items>
    </pivotField>
    <pivotField showAll="0"/>
    <pivotField showAll="0"/>
    <pivotField showAll="0">
      <items count="11">
        <item m="1" x="6"/>
        <item x="1"/>
        <item m="1" x="8"/>
        <item x="0"/>
        <item x="3"/>
        <item m="1" x="7"/>
        <item m="1" x="5"/>
        <item m="1" x="4"/>
        <item x="2"/>
        <item m="1" x="9"/>
        <item t="default"/>
      </items>
    </pivotField>
    <pivotField axis="axisRow" dataField="1" showAll="0">
      <items count="4">
        <item x="1"/>
        <item x="0"/>
        <item m="1" x="2"/>
        <item t="default"/>
      </items>
    </pivotField>
    <pivotField showAll="0"/>
    <pivotField showAll="0"/>
  </pivotFields>
  <rowFields count="1">
    <field x="10"/>
  </rowFields>
  <rowItems count="2">
    <i>
      <x/>
    </i>
    <i>
      <x v="1"/>
    </i>
  </rowItems>
  <colItems count="1">
    <i/>
  </colItems>
  <dataFields count="1">
    <dataField name="Count of Food" fld="1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B8EFD4-F470-4C53-B911-130EB0B47518}" name="Gender"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Gender">
  <location ref="A2:B6" firstHeaderRow="1" firstDataRow="1" firstDataCol="1"/>
  <pivotFields count="13">
    <pivotField showAll="0"/>
    <pivotField showAll="0">
      <items count="6">
        <item x="0"/>
        <item x="1"/>
        <item x="2"/>
        <item x="3"/>
        <item m="1" x="4"/>
        <item t="default"/>
      </items>
    </pivotField>
    <pivotField showAll="0"/>
    <pivotField showAll="0"/>
    <pivotField showAll="0"/>
    <pivotField axis="axisRow" dataField="1" showAll="0">
      <items count="5">
        <item x="1"/>
        <item x="0"/>
        <item m="1" x="3"/>
        <item x="2"/>
        <item t="default"/>
      </items>
    </pivotField>
    <pivotField showAll="0">
      <items count="24">
        <item x="10"/>
        <item m="1" x="21"/>
        <item x="13"/>
        <item m="1" x="16"/>
        <item x="7"/>
        <item x="0"/>
        <item x="2"/>
        <item x="5"/>
        <item x="9"/>
        <item m="1" x="22"/>
        <item x="4"/>
        <item x="1"/>
        <item m="1" x="19"/>
        <item x="6"/>
        <item m="1" x="17"/>
        <item x="12"/>
        <item m="1" x="20"/>
        <item x="11"/>
        <item m="1" x="18"/>
        <item x="8"/>
        <item x="14"/>
        <item x="3"/>
        <item m="1" x="15"/>
        <item t="default"/>
      </items>
    </pivotField>
    <pivotField showAll="0"/>
    <pivotField showAll="0"/>
    <pivotField showAll="0">
      <items count="11">
        <item m="1" x="6"/>
        <item x="1"/>
        <item m="1" x="8"/>
        <item x="0"/>
        <item x="3"/>
        <item m="1" x="7"/>
        <item m="1" x="5"/>
        <item m="1" x="4"/>
        <item x="2"/>
        <item m="1" x="9"/>
        <item t="default"/>
      </items>
    </pivotField>
    <pivotField showAll="0"/>
    <pivotField showAll="0"/>
    <pivotField showAll="0"/>
  </pivotFields>
  <rowFields count="1">
    <field x="5"/>
  </rowFields>
  <rowItems count="4">
    <i>
      <x/>
    </i>
    <i>
      <x v="1"/>
    </i>
    <i>
      <x v="3"/>
    </i>
    <i t="grand">
      <x/>
    </i>
  </rowItems>
  <colItems count="1">
    <i/>
  </colItems>
  <dataFields count="1">
    <dataField name="Count of Gender" fld="5" subtotal="count" baseField="0" baseItem="0"/>
  </dataFields>
  <chartFormats count="5">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5" count="1" selected="0">
            <x v="0"/>
          </reference>
        </references>
      </pivotArea>
    </chartFormat>
    <chartFormat chart="7" format="7">
      <pivotArea type="data" outline="0" fieldPosition="0">
        <references count="2">
          <reference field="4294967294" count="1" selected="0">
            <x v="0"/>
          </reference>
          <reference field="5" count="1" selected="0">
            <x v="1"/>
          </reference>
        </references>
      </pivotArea>
    </chartFormat>
    <chartFormat chart="7"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E0550F-BB3E-4889-99B4-C873D8DA095A}" name="Dessert"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Dessert">
  <location ref="J9:K12" firstHeaderRow="1" firstDataRow="1" firstDataCol="1"/>
  <pivotFields count="13">
    <pivotField numFmtId="14" showAll="0"/>
    <pivotField showAll="0">
      <items count="6">
        <item x="0"/>
        <item x="1"/>
        <item x="2"/>
        <item x="3"/>
        <item m="1" x="4"/>
        <item t="default"/>
      </items>
    </pivotField>
    <pivotField showAll="0"/>
    <pivotField showAll="0"/>
    <pivotField showAll="0"/>
    <pivotField showAll="0">
      <items count="5">
        <item x="1"/>
        <item x="0"/>
        <item x="2"/>
        <item m="1" x="3"/>
        <item t="default"/>
      </items>
    </pivotField>
    <pivotField showAll="0">
      <items count="24">
        <item x="10"/>
        <item m="1" x="21"/>
        <item x="13"/>
        <item m="1" x="16"/>
        <item x="7"/>
        <item x="0"/>
        <item x="2"/>
        <item x="5"/>
        <item x="9"/>
        <item m="1" x="22"/>
        <item x="4"/>
        <item x="1"/>
        <item m="1" x="19"/>
        <item x="6"/>
        <item m="1" x="17"/>
        <item x="12"/>
        <item m="1" x="20"/>
        <item x="11"/>
        <item m="1" x="18"/>
        <item x="8"/>
        <item x="14"/>
        <item x="3"/>
        <item m="1" x="15"/>
        <item t="default"/>
      </items>
    </pivotField>
    <pivotField showAll="0"/>
    <pivotField showAll="0"/>
    <pivotField showAll="0">
      <items count="11">
        <item m="1" x="6"/>
        <item x="1"/>
        <item m="1" x="8"/>
        <item x="0"/>
        <item x="3"/>
        <item m="1" x="7"/>
        <item m="1" x="5"/>
        <item m="1" x="4"/>
        <item x="2"/>
        <item m="1" x="9"/>
        <item t="default"/>
      </items>
    </pivotField>
    <pivotField showAll="0"/>
    <pivotField showAll="0"/>
    <pivotField axis="axisRow" dataField="1" showAll="0">
      <items count="5">
        <item x="1"/>
        <item x="2"/>
        <item x="0"/>
        <item m="1" x="3"/>
        <item t="default"/>
      </items>
    </pivotField>
  </pivotFields>
  <rowFields count="1">
    <field x="12"/>
  </rowFields>
  <rowItems count="3">
    <i>
      <x/>
    </i>
    <i>
      <x v="1"/>
    </i>
    <i>
      <x v="2"/>
    </i>
  </rowItems>
  <colItems count="1">
    <i/>
  </colItems>
  <dataFields count="1">
    <dataField name="Count of Dessert" fld="12" subtotal="count" baseField="0" baseItem="0"/>
  </dataFields>
  <chartFormats count="5">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4"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9FD725-6FD2-43A5-A2BC-EF04B2BC5776}" name="Juice"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Juice">
  <location ref="M1:N3" firstHeaderRow="1" firstDataRow="1" firstDataCol="1"/>
  <pivotFields count="13">
    <pivotField numFmtId="14" showAll="0"/>
    <pivotField showAll="0">
      <items count="6">
        <item x="0"/>
        <item x="1"/>
        <item x="2"/>
        <item x="3"/>
        <item m="1" x="4"/>
        <item t="default"/>
      </items>
    </pivotField>
    <pivotField showAll="0"/>
    <pivotField showAll="0"/>
    <pivotField showAll="0"/>
    <pivotField showAll="0">
      <items count="5">
        <item x="1"/>
        <item x="0"/>
        <item x="2"/>
        <item m="1" x="3"/>
        <item t="default"/>
      </items>
    </pivotField>
    <pivotField showAll="0">
      <items count="24">
        <item x="10"/>
        <item m="1" x="21"/>
        <item x="13"/>
        <item m="1" x="16"/>
        <item x="7"/>
        <item x="0"/>
        <item x="2"/>
        <item x="5"/>
        <item x="9"/>
        <item m="1" x="22"/>
        <item x="4"/>
        <item x="1"/>
        <item m="1" x="19"/>
        <item x="6"/>
        <item m="1" x="17"/>
        <item x="12"/>
        <item m="1" x="20"/>
        <item x="11"/>
        <item m="1" x="18"/>
        <item x="8"/>
        <item x="14"/>
        <item x="3"/>
        <item m="1" x="15"/>
        <item t="default"/>
      </items>
    </pivotField>
    <pivotField showAll="0"/>
    <pivotField showAll="0"/>
    <pivotField showAll="0">
      <items count="11">
        <item m="1" x="6"/>
        <item x="1"/>
        <item m="1" x="8"/>
        <item x="0"/>
        <item x="3"/>
        <item m="1" x="7"/>
        <item m="1" x="5"/>
        <item m="1" x="4"/>
        <item x="2"/>
        <item m="1" x="9"/>
        <item t="default"/>
      </items>
    </pivotField>
    <pivotField showAll="0"/>
    <pivotField axis="axisRow" dataField="1" showAll="0">
      <items count="4">
        <item x="1"/>
        <item x="0"/>
        <item m="1" x="2"/>
        <item t="default"/>
      </items>
    </pivotField>
    <pivotField showAll="0"/>
  </pivotFields>
  <rowFields count="1">
    <field x="11"/>
  </rowFields>
  <rowItems count="2">
    <i>
      <x/>
    </i>
    <i>
      <x v="1"/>
    </i>
  </rowItems>
  <colItems count="1">
    <i/>
  </colItems>
  <dataFields count="1">
    <dataField name="Count of Juice" fld="1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4C4615-1D90-4934-B4AD-43ACA7EE5726}" name="Time"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rowHeaderCaption="Time">
  <location ref="S1:T21" firstHeaderRow="1" firstDataRow="1" firstDataCol="1"/>
  <pivotFields count="13">
    <pivotField numFmtId="165" showAll="0"/>
    <pivotField showAll="0">
      <items count="6">
        <item x="0"/>
        <item x="1"/>
        <item x="2"/>
        <item x="3"/>
        <item m="1" x="4"/>
        <item t="default"/>
      </items>
    </pivotField>
    <pivotField showAll="0" sortType="descending"/>
    <pivotField axis="axisRow" dataField="1" showAll="0" sortType="ascending">
      <items count="41">
        <item x="18"/>
        <item x="10"/>
        <item x="11"/>
        <item x="12"/>
        <item x="19"/>
        <item x="13"/>
        <item m="1" x="30"/>
        <item m="1" x="37"/>
        <item m="1" x="34"/>
        <item m="1" x="28"/>
        <item x="14"/>
        <item m="1" x="35"/>
        <item m="1" x="29"/>
        <item x="15"/>
        <item m="1" x="38"/>
        <item m="1" x="36"/>
        <item x="16"/>
        <item x="17"/>
        <item x="0"/>
        <item x="1"/>
        <item x="2"/>
        <item x="3"/>
        <item x="4"/>
        <item x="5"/>
        <item m="1" x="31"/>
        <item m="1" x="20"/>
        <item x="6"/>
        <item x="7"/>
        <item x="8"/>
        <item x="9"/>
        <item m="1" x="32"/>
        <item m="1" x="21"/>
        <item m="1" x="39"/>
        <item m="1" x="22"/>
        <item m="1" x="23"/>
        <item m="1" x="24"/>
        <item m="1" x="25"/>
        <item m="1" x="26"/>
        <item m="1" x="33"/>
        <item m="1" x="27"/>
        <item t="default"/>
      </items>
    </pivotField>
    <pivotField showAll="0"/>
    <pivotField showAll="0">
      <items count="5">
        <item x="1"/>
        <item x="0"/>
        <item x="2"/>
        <item m="1" x="3"/>
        <item t="default"/>
      </items>
    </pivotField>
    <pivotField showAll="0">
      <items count="24">
        <item x="10"/>
        <item m="1" x="21"/>
        <item x="13"/>
        <item m="1" x="16"/>
        <item x="7"/>
        <item x="0"/>
        <item x="2"/>
        <item x="5"/>
        <item x="9"/>
        <item m="1" x="22"/>
        <item x="4"/>
        <item x="1"/>
        <item m="1" x="19"/>
        <item x="6"/>
        <item m="1" x="17"/>
        <item x="12"/>
        <item m="1" x="20"/>
        <item x="11"/>
        <item m="1" x="18"/>
        <item x="8"/>
        <item x="14"/>
        <item x="3"/>
        <item m="1" x="15"/>
        <item t="default"/>
      </items>
    </pivotField>
    <pivotField showAll="0"/>
    <pivotField showAll="0"/>
    <pivotField showAll="0">
      <items count="11">
        <item m="1" x="6"/>
        <item x="1"/>
        <item m="1" x="8"/>
        <item x="0"/>
        <item x="3"/>
        <item m="1" x="7"/>
        <item m="1" x="5"/>
        <item m="1" x="4"/>
        <item x="2"/>
        <item m="1" x="9"/>
        <item t="default"/>
      </items>
    </pivotField>
    <pivotField showAll="0"/>
    <pivotField showAll="0"/>
    <pivotField showAll="0"/>
  </pivotFields>
  <rowFields count="1">
    <field x="3"/>
  </rowFields>
  <rowItems count="20">
    <i>
      <x/>
    </i>
    <i>
      <x v="1"/>
    </i>
    <i>
      <x v="2"/>
    </i>
    <i>
      <x v="3"/>
    </i>
    <i>
      <x v="4"/>
    </i>
    <i>
      <x v="5"/>
    </i>
    <i>
      <x v="10"/>
    </i>
    <i>
      <x v="13"/>
    </i>
    <i>
      <x v="16"/>
    </i>
    <i>
      <x v="17"/>
    </i>
    <i>
      <x v="18"/>
    </i>
    <i>
      <x v="19"/>
    </i>
    <i>
      <x v="20"/>
    </i>
    <i>
      <x v="21"/>
    </i>
    <i>
      <x v="22"/>
    </i>
    <i>
      <x v="23"/>
    </i>
    <i>
      <x v="26"/>
    </i>
    <i>
      <x v="27"/>
    </i>
    <i>
      <x v="28"/>
    </i>
    <i>
      <x v="29"/>
    </i>
  </rowItems>
  <colItems count="1">
    <i/>
  </colItems>
  <dataFields count="1">
    <dataField name="Count of Hours" fld="3" subtotal="count" baseField="0" baseItem="0"/>
  </dataFields>
  <chartFormats count="1">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3C7588D7-9106-4897-893A-E5896C6AFD82}" sourceName="Nationality">
  <pivotTables>
    <pivotTable tabId="4" name="Gender"/>
    <pivotTable tabId="4" name="AgeGroup"/>
    <pivotTable tabId="4" name="Food"/>
    <pivotTable tabId="4" name="Juice"/>
    <pivotTable tabId="4" name="Time_Day"/>
    <pivotTable tabId="4" name="Dessert"/>
    <pivotTable tabId="4" name="Time"/>
    <pivotTable tabId="4" name="Nationality"/>
  </pivotTables>
  <data>
    <tabular pivotCacheId="729005940" showMissing="0" crossFilter="none">
      <items count="23">
        <i x="10" s="1"/>
        <i x="13" s="1"/>
        <i x="7" s="1"/>
        <i x="0" s="1"/>
        <i x="2" s="1"/>
        <i x="5" s="1"/>
        <i x="9" s="1"/>
        <i x="4" s="1"/>
        <i x="1" s="1"/>
        <i x="6" s="1"/>
        <i x="12" s="1"/>
        <i x="11" s="1"/>
        <i x="8" s="1"/>
        <i x="14" s="1"/>
        <i x="3" s="1"/>
        <i x="21" s="1"/>
        <i x="16" s="1"/>
        <i x="22" s="1"/>
        <i x="19" s="1"/>
        <i x="17" s="1"/>
        <i x="20" s="1"/>
        <i x="18"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34E610-157D-4316-8752-3AB884242D32}" sourceName="Gender">
  <pivotTables>
    <pivotTable tabId="4" name="Gender"/>
    <pivotTable tabId="4" name="AgeGroup"/>
    <pivotTable tabId="4" name="Dessert"/>
    <pivotTable tabId="4" name="Food"/>
    <pivotTable tabId="4" name="Juice"/>
    <pivotTable tabId="4" name="Nationality"/>
    <pivotTable tabId="4" name="Time"/>
    <pivotTable tabId="4" name="Time_Day"/>
  </pivotTables>
  <data>
    <tabular pivotCacheId="729005940" showMissing="0" crossFilter="showItemsWithNoData">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FD94AB6E-CF35-4DD1-B0E8-FFE5B73A397C}" sourceName="Age groups">
  <pivotTables>
    <pivotTable tabId="4" name="Gender"/>
    <pivotTable tabId="4" name="Dessert"/>
    <pivotTable tabId="4" name="Food"/>
    <pivotTable tabId="4" name="Time"/>
    <pivotTable tabId="4" name="Time_Day"/>
    <pivotTable tabId="4" name="Juice"/>
    <pivotTable tabId="4" name="AgeGroup"/>
    <pivotTable tabId="4" name="Nationality"/>
  </pivotTables>
  <data>
    <tabular pivotCacheId="729005940" showMissing="0" crossFilter="none">
      <items count="10">
        <i x="1" s="1"/>
        <i x="0" s="1"/>
        <i x="3" s="1"/>
        <i x="2" s="1"/>
        <i x="6" s="1"/>
        <i x="8" s="1"/>
        <i x="7" s="1"/>
        <i x="5" s="1"/>
        <i x="4"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4128EC53-65BA-4A1C-89C9-0C45F16201DF}" sourceName="Day">
  <pivotTables>
    <pivotTable tabId="4" name="Gender"/>
    <pivotTable tabId="4" name="AgeGroup"/>
    <pivotTable tabId="4" name="Dessert"/>
    <pivotTable tabId="4" name="Food"/>
    <pivotTable tabId="4" name="Juice"/>
    <pivotTable tabId="4" name="Nationality"/>
    <pivotTable tabId="4" name="Time"/>
    <pivotTable tabId="4" name="Time_Day"/>
  </pivotTables>
  <data>
    <tabular pivotCacheId="729005940" showMissing="0" crossFilter="none">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C13C38B7-4677-4FFA-B41F-7954655C64F9}" cache="Slicer_Nationality" caption="Nationality" startItem="12" rowHeight="257175"/>
  <slicer name="Gender" xr10:uid="{EEFF0D60-4D48-47FD-BF9C-13B47DB40AC9}" cache="Slicer_Gender" caption="Gender" rowHeight="257175"/>
  <slicer name="Age groups" xr10:uid="{4C39C5EA-1D3D-462B-837B-7B7A349EE1D4}" cache="Slicer_Age_groups" caption="Age groups" rowHeight="241300"/>
  <slicer name="Day" xr10:uid="{767319D3-621D-429A-BBAA-4370312BB52E}" cache="Slicer_Day" caption="Da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A2ABD3-1F13-4BD9-947E-353B5EBF457F}" name="tbl_Data" displayName="tbl_Data" ref="A1:M288" totalsRowShown="0" headerRowDxfId="6">
  <autoFilter ref="A1:M288" xr:uid="{B4A2ABD3-1F13-4BD9-947E-353B5EBF457F}"/>
  <sortState xmlns:xlrd2="http://schemas.microsoft.com/office/spreadsheetml/2017/richdata2" ref="A2:M288">
    <sortCondition ref="A1:A288"/>
  </sortState>
  <tableColumns count="13">
    <tableColumn id="19" xr3:uid="{6CA64E5A-F47E-4D4E-9AC0-C083A1024D70}" name="Date" dataDxfId="5"/>
    <tableColumn id="2" xr3:uid="{B8FC4040-48FD-490F-A189-3441721D06AF}" name="Day" dataDxfId="4">
      <calculatedColumnFormula>TEXT(tbl_Data[[#This Row],[Date]],"ddd")</calculatedColumnFormula>
    </tableColumn>
    <tableColumn id="23" xr3:uid="{F1FF51EE-3870-4AC4-B583-7B949372368E}" name="Time " dataDxfId="3"/>
    <tableColumn id="36" xr3:uid="{A2DC783B-B92E-4ED7-BB42-38B30DBA4802}" name="Hours" dataDxfId="2"/>
    <tableColumn id="5" xr3:uid="{AC2F9BEF-4F67-40CD-A3CD-AC35F1526F93}" name="Participant_ID"/>
    <tableColumn id="6" xr3:uid="{ABA10F8C-C54C-4812-82E6-46B26FDA8869}" name="Gender"/>
    <tableColumn id="7" xr3:uid="{35657E15-5AE5-4E5D-8165-4C28E10B46EB}" name="Nationality"/>
    <tableColumn id="1" xr3:uid="{34392E8A-35F0-43BD-9892-2A49F9E61F97}" name="Continent" dataDxfId="0">
      <calculatedColumnFormula>_xlfn.XLOOKUP(tbl_Data[[#This Row],[Nationality]],$O$2:$O$16,$P$2:$P$16,,0)</calculatedColumnFormula>
    </tableColumn>
    <tableColumn id="8" xr3:uid="{37FEF305-A67E-47E3-8000-7F316A0F0603}" name="Age"/>
    <tableColumn id="16" xr3:uid="{D58B53DC-79E1-460A-9116-ED3F0CE42F08}" name="Age groups" dataDxfId="1">
      <calculatedColumnFormula>IF(tbl_Data[[#This Row],[Age]]&lt;15,"Children (&lt;15)",IF(tbl_Data[[#This Row],[Age]]&lt;25,"Youth (16-24)",IF(tbl_Data[[#This Row],[Age]]&lt;51,"Adults (25-50)","Old (&gt;51)")))</calculatedColumnFormula>
    </tableColumn>
    <tableColumn id="9" xr3:uid="{0BAE6EA0-3B9E-4C03-B446-FB5433A763C8}" name="Food"/>
    <tableColumn id="10" xr3:uid="{DCE11BA8-54A8-4312-8A32-1063A8636ACD}" name="Juice"/>
    <tableColumn id="11" xr3:uid="{C87CD781-D450-4D1A-99D4-888713B9E095}" name="Dessert"/>
  </tableColumns>
  <tableStyleInfo name="TableStyleLight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005C3-C3A8-4F7F-93BF-0148990C4211}">
  <dimension ref="A1:H289"/>
  <sheetViews>
    <sheetView workbookViewId="0">
      <selection activeCell="A16" sqref="A16:XFD16"/>
    </sheetView>
  </sheetViews>
  <sheetFormatPr defaultRowHeight="14.25" x14ac:dyDescent="0.2"/>
  <cols>
    <col min="1" max="1" width="27.875" customWidth="1"/>
    <col min="2" max="2" width="23.375" customWidth="1"/>
    <col min="4" max="4" width="11.375" customWidth="1"/>
    <col min="5" max="5" width="4" customWidth="1"/>
    <col min="6" max="6" width="15.25" customWidth="1"/>
    <col min="7" max="7" width="17.5" customWidth="1"/>
    <col min="8" max="8" width="7.5" customWidth="1"/>
  </cols>
  <sheetData>
    <row r="1" spans="1:8" x14ac:dyDescent="0.2">
      <c r="A1" t="s">
        <v>0</v>
      </c>
      <c r="B1" t="s">
        <v>1</v>
      </c>
      <c r="C1" t="s">
        <v>2</v>
      </c>
      <c r="D1" t="s">
        <v>3</v>
      </c>
      <c r="E1" t="s">
        <v>4</v>
      </c>
      <c r="F1" t="s">
        <v>5</v>
      </c>
      <c r="G1" t="s">
        <v>6</v>
      </c>
      <c r="H1" t="s">
        <v>7</v>
      </c>
    </row>
    <row r="2" spans="1:8" x14ac:dyDescent="0.2">
      <c r="A2" t="s">
        <v>8</v>
      </c>
      <c r="B2" t="s">
        <v>9</v>
      </c>
      <c r="C2" t="s">
        <v>10</v>
      </c>
      <c r="D2" t="s">
        <v>11</v>
      </c>
      <c r="E2">
        <v>24</v>
      </c>
      <c r="F2" t="s">
        <v>12</v>
      </c>
      <c r="G2" t="s">
        <v>13</v>
      </c>
      <c r="H2" t="s">
        <v>14</v>
      </c>
    </row>
    <row r="3" spans="1:8" x14ac:dyDescent="0.2">
      <c r="A3" t="s">
        <v>15</v>
      </c>
      <c r="B3" t="s">
        <v>16</v>
      </c>
      <c r="C3" t="s">
        <v>17</v>
      </c>
      <c r="D3" t="s">
        <v>11</v>
      </c>
      <c r="E3">
        <v>22</v>
      </c>
      <c r="F3" t="s">
        <v>18</v>
      </c>
      <c r="G3" t="s">
        <v>19</v>
      </c>
      <c r="H3" t="s">
        <v>20</v>
      </c>
    </row>
    <row r="4" spans="1:8" x14ac:dyDescent="0.2">
      <c r="A4" t="s">
        <v>21</v>
      </c>
      <c r="B4" t="s">
        <v>22</v>
      </c>
      <c r="C4" t="s">
        <v>10</v>
      </c>
      <c r="D4" t="s">
        <v>11</v>
      </c>
      <c r="E4">
        <v>31</v>
      </c>
      <c r="F4" t="s">
        <v>18</v>
      </c>
      <c r="G4" t="s">
        <v>13</v>
      </c>
      <c r="H4" t="s">
        <v>14</v>
      </c>
    </row>
    <row r="5" spans="1:8" x14ac:dyDescent="0.2">
      <c r="A5" t="s">
        <v>23</v>
      </c>
      <c r="B5" t="s">
        <v>24</v>
      </c>
      <c r="C5" t="s">
        <v>17</v>
      </c>
      <c r="D5" t="s">
        <v>11</v>
      </c>
      <c r="E5">
        <v>25</v>
      </c>
      <c r="F5" t="s">
        <v>12</v>
      </c>
      <c r="G5" t="s">
        <v>13</v>
      </c>
      <c r="H5" t="s">
        <v>14</v>
      </c>
    </row>
    <row r="6" spans="1:8" x14ac:dyDescent="0.2">
      <c r="A6" t="s">
        <v>25</v>
      </c>
      <c r="B6" t="s">
        <v>26</v>
      </c>
      <c r="C6" t="s">
        <v>10</v>
      </c>
      <c r="D6" t="s">
        <v>11</v>
      </c>
      <c r="E6">
        <v>27</v>
      </c>
      <c r="F6" t="s">
        <v>12</v>
      </c>
      <c r="G6" t="s">
        <v>13</v>
      </c>
      <c r="H6" t="s">
        <v>14</v>
      </c>
    </row>
    <row r="7" spans="1:8" x14ac:dyDescent="0.2">
      <c r="A7" t="s">
        <v>27</v>
      </c>
      <c r="B7" t="s">
        <v>28</v>
      </c>
      <c r="C7" t="s">
        <v>10</v>
      </c>
      <c r="D7" t="s">
        <v>11</v>
      </c>
      <c r="E7">
        <v>24</v>
      </c>
      <c r="F7" t="s">
        <v>12</v>
      </c>
      <c r="G7" t="s">
        <v>13</v>
      </c>
      <c r="H7" t="s">
        <v>20</v>
      </c>
    </row>
    <row r="8" spans="1:8" x14ac:dyDescent="0.2">
      <c r="A8" t="s">
        <v>29</v>
      </c>
      <c r="B8" t="s">
        <v>30</v>
      </c>
      <c r="C8" t="s">
        <v>17</v>
      </c>
      <c r="D8" t="s">
        <v>11</v>
      </c>
      <c r="E8">
        <v>34</v>
      </c>
      <c r="F8" t="s">
        <v>12</v>
      </c>
      <c r="G8" t="s">
        <v>13</v>
      </c>
      <c r="H8" t="s">
        <v>20</v>
      </c>
    </row>
    <row r="9" spans="1:8" x14ac:dyDescent="0.2">
      <c r="A9" t="s">
        <v>31</v>
      </c>
      <c r="B9" t="s">
        <v>32</v>
      </c>
      <c r="C9" t="s">
        <v>10</v>
      </c>
      <c r="D9" t="s">
        <v>33</v>
      </c>
      <c r="E9">
        <v>24</v>
      </c>
      <c r="F9" t="s">
        <v>18</v>
      </c>
      <c r="G9" t="s">
        <v>19</v>
      </c>
      <c r="H9" t="s">
        <v>20</v>
      </c>
    </row>
    <row r="10" spans="1:8" x14ac:dyDescent="0.2">
      <c r="A10" t="s">
        <v>34</v>
      </c>
      <c r="B10" t="s">
        <v>35</v>
      </c>
      <c r="C10" t="s">
        <v>17</v>
      </c>
      <c r="D10" t="s">
        <v>11</v>
      </c>
      <c r="E10">
        <v>19</v>
      </c>
      <c r="F10" t="s">
        <v>12</v>
      </c>
      <c r="G10" t="s">
        <v>13</v>
      </c>
      <c r="H10" t="s">
        <v>20</v>
      </c>
    </row>
    <row r="11" spans="1:8" x14ac:dyDescent="0.2">
      <c r="A11" t="s">
        <v>36</v>
      </c>
      <c r="B11" t="s">
        <v>37</v>
      </c>
      <c r="C11" t="s">
        <v>17</v>
      </c>
      <c r="D11" t="s">
        <v>11</v>
      </c>
      <c r="E11">
        <v>16</v>
      </c>
      <c r="F11" t="s">
        <v>18</v>
      </c>
      <c r="G11" t="s">
        <v>13</v>
      </c>
      <c r="H11" t="s">
        <v>20</v>
      </c>
    </row>
    <row r="12" spans="1:8" x14ac:dyDescent="0.2">
      <c r="A12" t="s">
        <v>38</v>
      </c>
      <c r="B12" t="s">
        <v>39</v>
      </c>
      <c r="C12" t="s">
        <v>10</v>
      </c>
      <c r="D12" t="s">
        <v>40</v>
      </c>
      <c r="E12">
        <v>23</v>
      </c>
      <c r="F12" t="s">
        <v>12</v>
      </c>
      <c r="G12" t="s">
        <v>13</v>
      </c>
      <c r="H12" t="s">
        <v>41</v>
      </c>
    </row>
    <row r="13" spans="1:8" x14ac:dyDescent="0.2">
      <c r="A13" t="s">
        <v>42</v>
      </c>
      <c r="B13" t="s">
        <v>43</v>
      </c>
      <c r="C13" t="s">
        <v>17</v>
      </c>
      <c r="D13" t="s">
        <v>11</v>
      </c>
      <c r="E13">
        <v>22</v>
      </c>
      <c r="F13" t="s">
        <v>12</v>
      </c>
      <c r="G13" t="s">
        <v>13</v>
      </c>
      <c r="H13" t="s">
        <v>20</v>
      </c>
    </row>
    <row r="14" spans="1:8" x14ac:dyDescent="0.2">
      <c r="A14" t="s">
        <v>42</v>
      </c>
      <c r="B14" t="s">
        <v>44</v>
      </c>
      <c r="C14" t="s">
        <v>17</v>
      </c>
      <c r="D14" t="s">
        <v>45</v>
      </c>
      <c r="E14">
        <v>22</v>
      </c>
      <c r="F14" t="s">
        <v>12</v>
      </c>
      <c r="G14" t="s">
        <v>13</v>
      </c>
      <c r="H14" t="s">
        <v>14</v>
      </c>
    </row>
    <row r="15" spans="1:8" x14ac:dyDescent="0.2">
      <c r="A15" t="s">
        <v>46</v>
      </c>
      <c r="B15" t="s">
        <v>47</v>
      </c>
      <c r="C15" t="s">
        <v>17</v>
      </c>
      <c r="D15" t="s">
        <v>11</v>
      </c>
      <c r="E15">
        <v>24</v>
      </c>
      <c r="F15" t="s">
        <v>18</v>
      </c>
      <c r="G15" t="s">
        <v>19</v>
      </c>
      <c r="H15" t="s">
        <v>20</v>
      </c>
    </row>
    <row r="16" spans="1:8" x14ac:dyDescent="0.2">
      <c r="A16" t="s">
        <v>48</v>
      </c>
      <c r="B16" t="s">
        <v>49</v>
      </c>
      <c r="D16" t="s">
        <v>50</v>
      </c>
      <c r="E16">
        <v>27</v>
      </c>
      <c r="F16" t="s">
        <v>12</v>
      </c>
      <c r="G16" t="s">
        <v>13</v>
      </c>
      <c r="H16" t="s">
        <v>20</v>
      </c>
    </row>
    <row r="17" spans="1:8" x14ac:dyDescent="0.2">
      <c r="A17" t="s">
        <v>51</v>
      </c>
      <c r="B17" t="s">
        <v>52</v>
      </c>
      <c r="C17" t="s">
        <v>10</v>
      </c>
      <c r="D17" t="s">
        <v>53</v>
      </c>
      <c r="E17">
        <v>25</v>
      </c>
      <c r="F17" t="s">
        <v>12</v>
      </c>
      <c r="G17" t="s">
        <v>13</v>
      </c>
      <c r="H17" t="s">
        <v>14</v>
      </c>
    </row>
    <row r="18" spans="1:8" x14ac:dyDescent="0.2">
      <c r="A18" t="s">
        <v>54</v>
      </c>
      <c r="B18" t="s">
        <v>55</v>
      </c>
      <c r="C18" t="s">
        <v>10</v>
      </c>
      <c r="D18" t="s">
        <v>56</v>
      </c>
      <c r="E18">
        <v>26</v>
      </c>
      <c r="F18" t="s">
        <v>12</v>
      </c>
      <c r="G18" t="s">
        <v>13</v>
      </c>
      <c r="H18" t="s">
        <v>41</v>
      </c>
    </row>
    <row r="19" spans="1:8" x14ac:dyDescent="0.2">
      <c r="A19" t="s">
        <v>57</v>
      </c>
      <c r="B19" t="s">
        <v>58</v>
      </c>
      <c r="C19" t="s">
        <v>10</v>
      </c>
      <c r="D19" t="s">
        <v>59</v>
      </c>
      <c r="E19">
        <v>22</v>
      </c>
      <c r="F19" t="s">
        <v>12</v>
      </c>
      <c r="G19" t="s">
        <v>13</v>
      </c>
      <c r="H19" t="s">
        <v>41</v>
      </c>
    </row>
    <row r="20" spans="1:8" x14ac:dyDescent="0.2">
      <c r="A20" t="s">
        <v>60</v>
      </c>
      <c r="B20" t="s">
        <v>61</v>
      </c>
      <c r="C20" t="s">
        <v>17</v>
      </c>
      <c r="D20" t="s">
        <v>62</v>
      </c>
      <c r="E20">
        <v>38</v>
      </c>
      <c r="F20" t="s">
        <v>12</v>
      </c>
      <c r="G20" t="s">
        <v>13</v>
      </c>
      <c r="H20" t="s">
        <v>14</v>
      </c>
    </row>
    <row r="21" spans="1:8" x14ac:dyDescent="0.2">
      <c r="A21" t="s">
        <v>63</v>
      </c>
      <c r="B21" t="s">
        <v>64</v>
      </c>
      <c r="C21" t="s">
        <v>17</v>
      </c>
      <c r="D21" t="s">
        <v>11</v>
      </c>
      <c r="E21">
        <v>31</v>
      </c>
      <c r="F21" t="s">
        <v>12</v>
      </c>
      <c r="G21" t="s">
        <v>13</v>
      </c>
      <c r="H21" t="s">
        <v>14</v>
      </c>
    </row>
    <row r="22" spans="1:8" x14ac:dyDescent="0.2">
      <c r="A22" t="s">
        <v>65</v>
      </c>
      <c r="B22" t="s">
        <v>66</v>
      </c>
      <c r="C22" t="s">
        <v>10</v>
      </c>
      <c r="D22" t="s">
        <v>67</v>
      </c>
      <c r="E22">
        <v>21</v>
      </c>
      <c r="F22" t="s">
        <v>12</v>
      </c>
      <c r="G22" t="s">
        <v>19</v>
      </c>
      <c r="H22" t="s">
        <v>14</v>
      </c>
    </row>
    <row r="23" spans="1:8" x14ac:dyDescent="0.2">
      <c r="A23" t="s">
        <v>68</v>
      </c>
      <c r="B23" t="s">
        <v>69</v>
      </c>
      <c r="C23" t="s">
        <v>10</v>
      </c>
      <c r="D23" t="s">
        <v>45</v>
      </c>
      <c r="E23">
        <v>20</v>
      </c>
      <c r="F23" t="s">
        <v>12</v>
      </c>
      <c r="G23" t="s">
        <v>13</v>
      </c>
      <c r="H23" t="s">
        <v>14</v>
      </c>
    </row>
    <row r="24" spans="1:8" x14ac:dyDescent="0.2">
      <c r="A24" t="s">
        <v>70</v>
      </c>
      <c r="B24" t="s">
        <v>71</v>
      </c>
      <c r="C24" t="s">
        <v>10</v>
      </c>
      <c r="D24" t="s">
        <v>62</v>
      </c>
      <c r="E24">
        <v>20</v>
      </c>
      <c r="F24" t="s">
        <v>18</v>
      </c>
      <c r="G24" t="s">
        <v>13</v>
      </c>
      <c r="H24" t="s">
        <v>14</v>
      </c>
    </row>
    <row r="25" spans="1:8" x14ac:dyDescent="0.2">
      <c r="A25" t="s">
        <v>72</v>
      </c>
      <c r="B25" t="s">
        <v>73</v>
      </c>
      <c r="C25" t="s">
        <v>10</v>
      </c>
      <c r="D25" t="s">
        <v>62</v>
      </c>
      <c r="E25">
        <v>22</v>
      </c>
      <c r="F25" t="s">
        <v>18</v>
      </c>
      <c r="G25" t="s">
        <v>13</v>
      </c>
      <c r="H25" t="s">
        <v>20</v>
      </c>
    </row>
    <row r="26" spans="1:8" x14ac:dyDescent="0.2">
      <c r="A26" t="s">
        <v>74</v>
      </c>
      <c r="B26" t="s">
        <v>75</v>
      </c>
      <c r="C26" t="s">
        <v>10</v>
      </c>
      <c r="D26" t="s">
        <v>62</v>
      </c>
      <c r="E26">
        <v>20</v>
      </c>
      <c r="F26" t="s">
        <v>12</v>
      </c>
      <c r="G26" t="s">
        <v>13</v>
      </c>
      <c r="H26" t="s">
        <v>20</v>
      </c>
    </row>
    <row r="27" spans="1:8" x14ac:dyDescent="0.2">
      <c r="A27" t="s">
        <v>76</v>
      </c>
      <c r="B27" t="s">
        <v>77</v>
      </c>
      <c r="C27" t="s">
        <v>17</v>
      </c>
      <c r="D27" t="s">
        <v>78</v>
      </c>
      <c r="E27">
        <v>24</v>
      </c>
      <c r="F27" t="s">
        <v>12</v>
      </c>
      <c r="G27" t="s">
        <v>13</v>
      </c>
      <c r="H27" t="s">
        <v>20</v>
      </c>
    </row>
    <row r="28" spans="1:8" x14ac:dyDescent="0.2">
      <c r="A28" t="s">
        <v>79</v>
      </c>
      <c r="B28" t="s">
        <v>80</v>
      </c>
      <c r="C28" t="s">
        <v>10</v>
      </c>
      <c r="D28" t="s">
        <v>11</v>
      </c>
      <c r="E28">
        <v>43</v>
      </c>
      <c r="F28" t="s">
        <v>12</v>
      </c>
      <c r="G28" t="s">
        <v>13</v>
      </c>
      <c r="H28" t="s">
        <v>14</v>
      </c>
    </row>
    <row r="29" spans="1:8" x14ac:dyDescent="0.2">
      <c r="A29" t="s">
        <v>81</v>
      </c>
      <c r="B29" t="s">
        <v>82</v>
      </c>
      <c r="C29" t="s">
        <v>17</v>
      </c>
      <c r="D29" t="s">
        <v>83</v>
      </c>
      <c r="E29">
        <v>29</v>
      </c>
      <c r="F29" t="s">
        <v>18</v>
      </c>
      <c r="G29" t="s">
        <v>13</v>
      </c>
      <c r="H29" t="s">
        <v>20</v>
      </c>
    </row>
    <row r="30" spans="1:8" x14ac:dyDescent="0.2">
      <c r="A30" t="s">
        <v>84</v>
      </c>
      <c r="B30" t="s">
        <v>85</v>
      </c>
      <c r="C30" t="s">
        <v>10</v>
      </c>
      <c r="D30" t="s">
        <v>11</v>
      </c>
      <c r="E30">
        <v>39</v>
      </c>
      <c r="F30" t="s">
        <v>12</v>
      </c>
      <c r="G30" t="s">
        <v>13</v>
      </c>
      <c r="H30" t="s">
        <v>20</v>
      </c>
    </row>
    <row r="31" spans="1:8" x14ac:dyDescent="0.2">
      <c r="A31" t="s">
        <v>86</v>
      </c>
      <c r="B31" t="s">
        <v>87</v>
      </c>
      <c r="C31" t="s">
        <v>10</v>
      </c>
      <c r="D31" t="s">
        <v>11</v>
      </c>
      <c r="E31">
        <v>26</v>
      </c>
      <c r="F31" t="s">
        <v>12</v>
      </c>
      <c r="G31" t="s">
        <v>13</v>
      </c>
      <c r="H31" t="s">
        <v>20</v>
      </c>
    </row>
    <row r="32" spans="1:8" x14ac:dyDescent="0.2">
      <c r="A32" t="s">
        <v>88</v>
      </c>
      <c r="B32" t="s">
        <v>89</v>
      </c>
      <c r="C32" t="s">
        <v>10</v>
      </c>
      <c r="D32" t="s">
        <v>90</v>
      </c>
      <c r="E32">
        <v>21</v>
      </c>
      <c r="F32" t="s">
        <v>12</v>
      </c>
      <c r="G32" t="s">
        <v>19</v>
      </c>
      <c r="H32" t="s">
        <v>14</v>
      </c>
    </row>
    <row r="33" spans="1:8" x14ac:dyDescent="0.2">
      <c r="A33" t="s">
        <v>91</v>
      </c>
      <c r="B33" t="s">
        <v>92</v>
      </c>
      <c r="C33" t="s">
        <v>17</v>
      </c>
      <c r="D33" t="s">
        <v>59</v>
      </c>
      <c r="E33">
        <v>40</v>
      </c>
      <c r="F33" t="s">
        <v>18</v>
      </c>
      <c r="G33" t="s">
        <v>13</v>
      </c>
      <c r="H33" t="s">
        <v>20</v>
      </c>
    </row>
    <row r="34" spans="1:8" x14ac:dyDescent="0.2">
      <c r="A34" t="s">
        <v>93</v>
      </c>
      <c r="B34" t="s">
        <v>94</v>
      </c>
      <c r="C34" t="s">
        <v>10</v>
      </c>
      <c r="D34" t="s">
        <v>11</v>
      </c>
      <c r="E34">
        <v>13</v>
      </c>
      <c r="F34" t="s">
        <v>18</v>
      </c>
      <c r="G34" t="s">
        <v>13</v>
      </c>
      <c r="H34" t="s">
        <v>14</v>
      </c>
    </row>
    <row r="35" spans="1:8" x14ac:dyDescent="0.2">
      <c r="A35" t="s">
        <v>95</v>
      </c>
      <c r="B35" t="s">
        <v>96</v>
      </c>
      <c r="C35" t="s">
        <v>10</v>
      </c>
      <c r="D35" t="s">
        <v>11</v>
      </c>
      <c r="E35">
        <v>13</v>
      </c>
      <c r="F35" t="s">
        <v>18</v>
      </c>
      <c r="G35" t="s">
        <v>13</v>
      </c>
      <c r="H35" t="s">
        <v>14</v>
      </c>
    </row>
    <row r="36" spans="1:8" x14ac:dyDescent="0.2">
      <c r="A36" t="s">
        <v>97</v>
      </c>
      <c r="B36" t="s">
        <v>98</v>
      </c>
      <c r="C36" t="s">
        <v>10</v>
      </c>
      <c r="D36" t="s">
        <v>11</v>
      </c>
      <c r="E36">
        <v>13</v>
      </c>
      <c r="F36" t="s">
        <v>18</v>
      </c>
      <c r="G36" t="s">
        <v>13</v>
      </c>
      <c r="H36" t="s">
        <v>14</v>
      </c>
    </row>
    <row r="37" spans="1:8" x14ac:dyDescent="0.2">
      <c r="A37" t="s">
        <v>99</v>
      </c>
      <c r="B37" t="s">
        <v>100</v>
      </c>
      <c r="C37" t="s">
        <v>10</v>
      </c>
      <c r="D37" t="s">
        <v>101</v>
      </c>
      <c r="E37">
        <v>24</v>
      </c>
      <c r="F37" t="s">
        <v>18</v>
      </c>
      <c r="G37" t="s">
        <v>13</v>
      </c>
      <c r="H37" t="s">
        <v>20</v>
      </c>
    </row>
    <row r="38" spans="1:8" x14ac:dyDescent="0.2">
      <c r="A38" t="s">
        <v>102</v>
      </c>
      <c r="B38" t="s">
        <v>103</v>
      </c>
      <c r="C38" t="s">
        <v>10</v>
      </c>
      <c r="D38" t="s">
        <v>11</v>
      </c>
      <c r="E38">
        <v>13</v>
      </c>
      <c r="F38" t="s">
        <v>18</v>
      </c>
      <c r="G38" t="s">
        <v>13</v>
      </c>
      <c r="H38" t="s">
        <v>14</v>
      </c>
    </row>
    <row r="39" spans="1:8" x14ac:dyDescent="0.2">
      <c r="A39" t="s">
        <v>104</v>
      </c>
      <c r="B39" t="s">
        <v>105</v>
      </c>
      <c r="C39" t="s">
        <v>10</v>
      </c>
      <c r="D39" t="s">
        <v>11</v>
      </c>
      <c r="E39">
        <v>24</v>
      </c>
      <c r="F39" t="s">
        <v>12</v>
      </c>
      <c r="G39" t="s">
        <v>13</v>
      </c>
      <c r="H39" t="s">
        <v>20</v>
      </c>
    </row>
    <row r="40" spans="1:8" x14ac:dyDescent="0.2">
      <c r="A40" t="s">
        <v>106</v>
      </c>
      <c r="B40" t="s">
        <v>107</v>
      </c>
      <c r="C40" t="s">
        <v>10</v>
      </c>
      <c r="D40" t="s">
        <v>62</v>
      </c>
      <c r="E40">
        <v>21</v>
      </c>
      <c r="F40" t="s">
        <v>12</v>
      </c>
      <c r="G40" t="s">
        <v>13</v>
      </c>
      <c r="H40" t="s">
        <v>14</v>
      </c>
    </row>
    <row r="41" spans="1:8" x14ac:dyDescent="0.2">
      <c r="A41" t="s">
        <v>108</v>
      </c>
      <c r="B41" t="s">
        <v>109</v>
      </c>
      <c r="C41" t="s">
        <v>17</v>
      </c>
      <c r="D41" t="s">
        <v>11</v>
      </c>
      <c r="E41">
        <v>34</v>
      </c>
      <c r="F41" t="s">
        <v>12</v>
      </c>
      <c r="G41" t="s">
        <v>13</v>
      </c>
      <c r="H41" t="s">
        <v>14</v>
      </c>
    </row>
    <row r="42" spans="1:8" x14ac:dyDescent="0.2">
      <c r="A42" t="s">
        <v>110</v>
      </c>
      <c r="B42" t="s">
        <v>111</v>
      </c>
      <c r="C42" t="s">
        <v>17</v>
      </c>
      <c r="D42" t="s">
        <v>33</v>
      </c>
      <c r="E42">
        <v>18</v>
      </c>
      <c r="F42" t="s">
        <v>12</v>
      </c>
      <c r="G42" t="s">
        <v>13</v>
      </c>
      <c r="H42" t="s">
        <v>14</v>
      </c>
    </row>
    <row r="43" spans="1:8" x14ac:dyDescent="0.2">
      <c r="A43" t="s">
        <v>112</v>
      </c>
      <c r="B43" t="s">
        <v>113</v>
      </c>
      <c r="C43" t="s">
        <v>10</v>
      </c>
      <c r="D43" t="s">
        <v>114</v>
      </c>
      <c r="E43">
        <v>26</v>
      </c>
      <c r="F43" t="s">
        <v>12</v>
      </c>
      <c r="G43" t="s">
        <v>13</v>
      </c>
      <c r="H43" t="s">
        <v>20</v>
      </c>
    </row>
    <row r="44" spans="1:8" x14ac:dyDescent="0.2">
      <c r="A44" t="s">
        <v>115</v>
      </c>
      <c r="B44" t="s">
        <v>116</v>
      </c>
      <c r="C44" t="s">
        <v>10</v>
      </c>
      <c r="D44" t="s">
        <v>117</v>
      </c>
      <c r="E44">
        <v>24</v>
      </c>
      <c r="F44" t="s">
        <v>18</v>
      </c>
      <c r="G44" t="s">
        <v>13</v>
      </c>
      <c r="H44" t="s">
        <v>20</v>
      </c>
    </row>
    <row r="45" spans="1:8" x14ac:dyDescent="0.2">
      <c r="A45" t="s">
        <v>118</v>
      </c>
      <c r="B45" t="s">
        <v>119</v>
      </c>
      <c r="C45" t="s">
        <v>10</v>
      </c>
      <c r="D45" t="s">
        <v>114</v>
      </c>
      <c r="E45">
        <v>60</v>
      </c>
      <c r="F45" t="s">
        <v>12</v>
      </c>
      <c r="G45" t="s">
        <v>19</v>
      </c>
      <c r="H45" t="s">
        <v>20</v>
      </c>
    </row>
    <row r="46" spans="1:8" x14ac:dyDescent="0.2">
      <c r="A46" t="s">
        <v>120</v>
      </c>
      <c r="B46" t="s">
        <v>121</v>
      </c>
      <c r="C46" t="s">
        <v>10</v>
      </c>
      <c r="D46" t="s">
        <v>62</v>
      </c>
      <c r="E46">
        <v>21</v>
      </c>
      <c r="F46" t="s">
        <v>18</v>
      </c>
      <c r="G46" t="s">
        <v>19</v>
      </c>
      <c r="H46" t="s">
        <v>20</v>
      </c>
    </row>
    <row r="47" spans="1:8" x14ac:dyDescent="0.2">
      <c r="A47" t="s">
        <v>122</v>
      </c>
      <c r="B47" t="s">
        <v>123</v>
      </c>
      <c r="C47" t="s">
        <v>17</v>
      </c>
      <c r="D47" t="s">
        <v>124</v>
      </c>
      <c r="E47">
        <v>21</v>
      </c>
      <c r="F47" t="s">
        <v>12</v>
      </c>
      <c r="G47" t="s">
        <v>13</v>
      </c>
      <c r="H47" t="s">
        <v>20</v>
      </c>
    </row>
    <row r="48" spans="1:8" x14ac:dyDescent="0.2">
      <c r="A48" t="s">
        <v>125</v>
      </c>
      <c r="B48" t="s">
        <v>126</v>
      </c>
      <c r="C48" t="s">
        <v>10</v>
      </c>
      <c r="D48" t="s">
        <v>114</v>
      </c>
      <c r="E48">
        <v>24</v>
      </c>
      <c r="F48" t="s">
        <v>18</v>
      </c>
      <c r="G48" t="s">
        <v>13</v>
      </c>
      <c r="H48" t="s">
        <v>20</v>
      </c>
    </row>
    <row r="49" spans="1:8" x14ac:dyDescent="0.2">
      <c r="A49" t="s">
        <v>127</v>
      </c>
      <c r="B49" t="s">
        <v>128</v>
      </c>
      <c r="C49" t="s">
        <v>10</v>
      </c>
      <c r="D49" t="s">
        <v>11</v>
      </c>
      <c r="E49">
        <v>25</v>
      </c>
      <c r="F49" t="s">
        <v>18</v>
      </c>
      <c r="G49" t="s">
        <v>13</v>
      </c>
      <c r="H49" t="s">
        <v>20</v>
      </c>
    </row>
    <row r="50" spans="1:8" x14ac:dyDescent="0.2">
      <c r="A50" t="s">
        <v>129</v>
      </c>
      <c r="B50" t="s">
        <v>130</v>
      </c>
      <c r="C50" t="s">
        <v>10</v>
      </c>
      <c r="D50" t="s">
        <v>11</v>
      </c>
      <c r="E50">
        <v>23</v>
      </c>
      <c r="F50" t="s">
        <v>12</v>
      </c>
      <c r="G50" t="s">
        <v>13</v>
      </c>
      <c r="H50" t="s">
        <v>14</v>
      </c>
    </row>
    <row r="51" spans="1:8" x14ac:dyDescent="0.2">
      <c r="A51" t="s">
        <v>131</v>
      </c>
      <c r="B51" t="s">
        <v>132</v>
      </c>
      <c r="C51" t="s">
        <v>17</v>
      </c>
      <c r="D51" t="s">
        <v>133</v>
      </c>
      <c r="E51">
        <v>25</v>
      </c>
      <c r="F51" t="s">
        <v>12</v>
      </c>
      <c r="G51" t="s">
        <v>13</v>
      </c>
      <c r="H51" t="s">
        <v>20</v>
      </c>
    </row>
    <row r="52" spans="1:8" x14ac:dyDescent="0.2">
      <c r="A52" t="s">
        <v>134</v>
      </c>
      <c r="B52" t="s">
        <v>135</v>
      </c>
      <c r="C52" t="s">
        <v>17</v>
      </c>
      <c r="D52" t="s">
        <v>11</v>
      </c>
      <c r="E52">
        <v>22</v>
      </c>
      <c r="F52" t="s">
        <v>12</v>
      </c>
      <c r="G52" t="s">
        <v>13</v>
      </c>
      <c r="H52" t="s">
        <v>14</v>
      </c>
    </row>
    <row r="53" spans="1:8" x14ac:dyDescent="0.2">
      <c r="A53" t="s">
        <v>136</v>
      </c>
      <c r="B53" t="s">
        <v>137</v>
      </c>
      <c r="C53" t="s">
        <v>10</v>
      </c>
      <c r="D53" t="s">
        <v>138</v>
      </c>
      <c r="E53">
        <v>27</v>
      </c>
      <c r="F53" t="s">
        <v>18</v>
      </c>
      <c r="G53" t="s">
        <v>13</v>
      </c>
      <c r="H53" t="s">
        <v>41</v>
      </c>
    </row>
    <row r="54" spans="1:8" x14ac:dyDescent="0.2">
      <c r="A54" t="s">
        <v>139</v>
      </c>
      <c r="B54" t="s">
        <v>140</v>
      </c>
      <c r="C54" t="s">
        <v>10</v>
      </c>
      <c r="D54" t="s">
        <v>11</v>
      </c>
      <c r="E54">
        <v>26</v>
      </c>
      <c r="F54" t="s">
        <v>12</v>
      </c>
      <c r="G54" t="s">
        <v>13</v>
      </c>
      <c r="H54" t="s">
        <v>41</v>
      </c>
    </row>
    <row r="55" spans="1:8" x14ac:dyDescent="0.2">
      <c r="A55" t="s">
        <v>141</v>
      </c>
      <c r="B55" t="s">
        <v>142</v>
      </c>
      <c r="C55" t="s">
        <v>17</v>
      </c>
      <c r="D55" t="s">
        <v>11</v>
      </c>
      <c r="E55">
        <v>30</v>
      </c>
      <c r="F55" t="s">
        <v>12</v>
      </c>
      <c r="G55" t="s">
        <v>13</v>
      </c>
      <c r="H55" t="s">
        <v>20</v>
      </c>
    </row>
    <row r="56" spans="1:8" x14ac:dyDescent="0.2">
      <c r="A56" t="s">
        <v>143</v>
      </c>
      <c r="B56" t="s">
        <v>144</v>
      </c>
      <c r="C56" t="s">
        <v>17</v>
      </c>
      <c r="D56" t="s">
        <v>11</v>
      </c>
      <c r="E56">
        <v>25</v>
      </c>
      <c r="F56" t="s">
        <v>12</v>
      </c>
      <c r="G56" t="s">
        <v>13</v>
      </c>
      <c r="H56" t="s">
        <v>14</v>
      </c>
    </row>
    <row r="57" spans="1:8" x14ac:dyDescent="0.2">
      <c r="A57" t="s">
        <v>145</v>
      </c>
      <c r="B57" t="s">
        <v>146</v>
      </c>
      <c r="C57" t="s">
        <v>10</v>
      </c>
      <c r="D57" t="s">
        <v>11</v>
      </c>
      <c r="E57">
        <v>23</v>
      </c>
      <c r="F57" t="s">
        <v>18</v>
      </c>
      <c r="G57" t="s">
        <v>19</v>
      </c>
      <c r="H57" t="s">
        <v>20</v>
      </c>
    </row>
    <row r="58" spans="1:8" x14ac:dyDescent="0.2">
      <c r="A58" t="s">
        <v>147</v>
      </c>
      <c r="B58" t="s">
        <v>148</v>
      </c>
      <c r="C58" t="s">
        <v>17</v>
      </c>
      <c r="D58" t="s">
        <v>11</v>
      </c>
      <c r="E58">
        <v>25</v>
      </c>
      <c r="F58" t="s">
        <v>12</v>
      </c>
      <c r="G58" t="s">
        <v>13</v>
      </c>
      <c r="H58" t="s">
        <v>20</v>
      </c>
    </row>
    <row r="59" spans="1:8" x14ac:dyDescent="0.2">
      <c r="A59" t="s">
        <v>149</v>
      </c>
      <c r="B59" t="s">
        <v>150</v>
      </c>
      <c r="C59" t="s">
        <v>10</v>
      </c>
      <c r="D59" t="s">
        <v>11</v>
      </c>
      <c r="E59">
        <v>21</v>
      </c>
      <c r="F59" t="s">
        <v>12</v>
      </c>
      <c r="G59" t="s">
        <v>13</v>
      </c>
      <c r="H59" t="s">
        <v>14</v>
      </c>
    </row>
    <row r="60" spans="1:8" x14ac:dyDescent="0.2">
      <c r="A60" t="s">
        <v>151</v>
      </c>
      <c r="B60" t="s">
        <v>152</v>
      </c>
      <c r="C60" t="s">
        <v>10</v>
      </c>
      <c r="D60" t="s">
        <v>11</v>
      </c>
      <c r="E60">
        <v>47</v>
      </c>
      <c r="F60" t="s">
        <v>12</v>
      </c>
      <c r="G60" t="s">
        <v>13</v>
      </c>
      <c r="H60" t="s">
        <v>41</v>
      </c>
    </row>
    <row r="61" spans="1:8" x14ac:dyDescent="0.2">
      <c r="A61" t="s">
        <v>153</v>
      </c>
      <c r="B61" t="s">
        <v>154</v>
      </c>
      <c r="C61" t="s">
        <v>10</v>
      </c>
      <c r="D61" t="s">
        <v>11</v>
      </c>
      <c r="E61">
        <v>21</v>
      </c>
      <c r="F61" t="s">
        <v>18</v>
      </c>
      <c r="G61" t="s">
        <v>19</v>
      </c>
      <c r="H61" t="s">
        <v>14</v>
      </c>
    </row>
    <row r="62" spans="1:8" x14ac:dyDescent="0.2">
      <c r="A62" t="s">
        <v>155</v>
      </c>
      <c r="B62" t="s">
        <v>156</v>
      </c>
      <c r="C62" t="s">
        <v>17</v>
      </c>
      <c r="D62" t="s">
        <v>11</v>
      </c>
      <c r="E62">
        <v>25</v>
      </c>
      <c r="F62" t="s">
        <v>12</v>
      </c>
      <c r="G62" t="s">
        <v>13</v>
      </c>
      <c r="H62" t="s">
        <v>14</v>
      </c>
    </row>
    <row r="63" spans="1:8" x14ac:dyDescent="0.2">
      <c r="A63" t="s">
        <v>157</v>
      </c>
      <c r="B63" t="s">
        <v>158</v>
      </c>
      <c r="C63" t="s">
        <v>17</v>
      </c>
      <c r="D63" t="s">
        <v>11</v>
      </c>
      <c r="E63">
        <v>30</v>
      </c>
      <c r="F63" t="s">
        <v>18</v>
      </c>
      <c r="G63" t="s">
        <v>13</v>
      </c>
      <c r="H63" t="s">
        <v>14</v>
      </c>
    </row>
    <row r="64" spans="1:8" x14ac:dyDescent="0.2">
      <c r="A64" t="s">
        <v>159</v>
      </c>
      <c r="B64" t="s">
        <v>160</v>
      </c>
      <c r="C64" t="s">
        <v>17</v>
      </c>
      <c r="D64" t="s">
        <v>11</v>
      </c>
      <c r="E64">
        <v>54</v>
      </c>
      <c r="F64" t="s">
        <v>12</v>
      </c>
      <c r="G64" t="s">
        <v>19</v>
      </c>
      <c r="H64" t="s">
        <v>20</v>
      </c>
    </row>
    <row r="65" spans="1:8" x14ac:dyDescent="0.2">
      <c r="A65" t="s">
        <v>161</v>
      </c>
      <c r="B65" t="s">
        <v>162</v>
      </c>
      <c r="C65" t="s">
        <v>10</v>
      </c>
      <c r="D65" t="s">
        <v>163</v>
      </c>
      <c r="E65">
        <v>23</v>
      </c>
      <c r="F65" t="s">
        <v>12</v>
      </c>
      <c r="G65" t="s">
        <v>19</v>
      </c>
      <c r="H65" t="s">
        <v>14</v>
      </c>
    </row>
    <row r="66" spans="1:8" x14ac:dyDescent="0.2">
      <c r="A66" t="s">
        <v>164</v>
      </c>
      <c r="B66" t="s">
        <v>165</v>
      </c>
      <c r="C66" t="s">
        <v>10</v>
      </c>
      <c r="D66" t="s">
        <v>11</v>
      </c>
      <c r="E66">
        <v>27</v>
      </c>
      <c r="F66" t="s">
        <v>12</v>
      </c>
      <c r="G66" t="s">
        <v>19</v>
      </c>
      <c r="H66" t="s">
        <v>14</v>
      </c>
    </row>
    <row r="67" spans="1:8" x14ac:dyDescent="0.2">
      <c r="A67" t="s">
        <v>166</v>
      </c>
      <c r="B67" t="s">
        <v>167</v>
      </c>
      <c r="C67" t="s">
        <v>10</v>
      </c>
      <c r="D67" t="s">
        <v>11</v>
      </c>
      <c r="E67">
        <v>74</v>
      </c>
      <c r="F67" t="s">
        <v>12</v>
      </c>
      <c r="G67" t="s">
        <v>13</v>
      </c>
      <c r="H67" t="s">
        <v>20</v>
      </c>
    </row>
    <row r="68" spans="1:8" x14ac:dyDescent="0.2">
      <c r="A68" t="s">
        <v>168</v>
      </c>
      <c r="B68" t="s">
        <v>169</v>
      </c>
      <c r="C68" t="s">
        <v>17</v>
      </c>
      <c r="D68" t="s">
        <v>11</v>
      </c>
      <c r="E68">
        <v>27</v>
      </c>
      <c r="F68" t="s">
        <v>12</v>
      </c>
      <c r="G68" t="s">
        <v>13</v>
      </c>
      <c r="H68" t="s">
        <v>20</v>
      </c>
    </row>
    <row r="69" spans="1:8" x14ac:dyDescent="0.2">
      <c r="A69" t="s">
        <v>170</v>
      </c>
      <c r="B69" t="s">
        <v>171</v>
      </c>
      <c r="C69" t="s">
        <v>10</v>
      </c>
      <c r="D69" t="s">
        <v>45</v>
      </c>
      <c r="E69">
        <v>19</v>
      </c>
      <c r="F69" t="s">
        <v>12</v>
      </c>
      <c r="G69" t="s">
        <v>13</v>
      </c>
      <c r="H69" t="s">
        <v>14</v>
      </c>
    </row>
    <row r="70" spans="1:8" x14ac:dyDescent="0.2">
      <c r="A70" t="s">
        <v>172</v>
      </c>
      <c r="B70" t="s">
        <v>173</v>
      </c>
      <c r="C70" t="s">
        <v>10</v>
      </c>
      <c r="D70" t="s">
        <v>174</v>
      </c>
      <c r="E70">
        <v>19</v>
      </c>
      <c r="F70" t="s">
        <v>18</v>
      </c>
      <c r="G70" t="s">
        <v>19</v>
      </c>
      <c r="H70" t="s">
        <v>20</v>
      </c>
    </row>
    <row r="71" spans="1:8" x14ac:dyDescent="0.2">
      <c r="A71" t="s">
        <v>175</v>
      </c>
      <c r="B71" t="s">
        <v>176</v>
      </c>
      <c r="C71" t="s">
        <v>17</v>
      </c>
      <c r="D71" t="s">
        <v>11</v>
      </c>
      <c r="E71">
        <v>80</v>
      </c>
      <c r="F71" t="s">
        <v>12</v>
      </c>
      <c r="G71" t="s">
        <v>13</v>
      </c>
      <c r="H71" t="s">
        <v>20</v>
      </c>
    </row>
    <row r="72" spans="1:8" x14ac:dyDescent="0.2">
      <c r="A72" t="s">
        <v>177</v>
      </c>
      <c r="B72" t="s">
        <v>178</v>
      </c>
      <c r="C72" t="s">
        <v>17</v>
      </c>
      <c r="D72" t="s">
        <v>11</v>
      </c>
      <c r="E72">
        <v>25</v>
      </c>
      <c r="F72" t="s">
        <v>12</v>
      </c>
      <c r="G72" t="s">
        <v>13</v>
      </c>
      <c r="H72" t="s">
        <v>41</v>
      </c>
    </row>
    <row r="73" spans="1:8" x14ac:dyDescent="0.2">
      <c r="A73" t="s">
        <v>179</v>
      </c>
      <c r="B73" t="s">
        <v>180</v>
      </c>
      <c r="C73" t="s">
        <v>10</v>
      </c>
      <c r="D73" t="s">
        <v>11</v>
      </c>
      <c r="E73">
        <v>34</v>
      </c>
      <c r="F73" t="s">
        <v>12</v>
      </c>
      <c r="G73" t="s">
        <v>13</v>
      </c>
      <c r="H73" t="s">
        <v>14</v>
      </c>
    </row>
    <row r="74" spans="1:8" x14ac:dyDescent="0.2">
      <c r="A74" t="s">
        <v>181</v>
      </c>
      <c r="B74" t="s">
        <v>182</v>
      </c>
      <c r="C74" t="s">
        <v>17</v>
      </c>
      <c r="D74" t="s">
        <v>183</v>
      </c>
      <c r="E74">
        <v>19</v>
      </c>
      <c r="F74" t="s">
        <v>12</v>
      </c>
      <c r="G74" t="s">
        <v>13</v>
      </c>
      <c r="H74" t="s">
        <v>20</v>
      </c>
    </row>
    <row r="75" spans="1:8" x14ac:dyDescent="0.2">
      <c r="A75" t="s">
        <v>184</v>
      </c>
      <c r="B75" t="s">
        <v>185</v>
      </c>
      <c r="C75" t="s">
        <v>17</v>
      </c>
      <c r="D75" t="s">
        <v>11</v>
      </c>
      <c r="E75">
        <v>80</v>
      </c>
      <c r="F75" t="s">
        <v>12</v>
      </c>
      <c r="G75" t="s">
        <v>13</v>
      </c>
      <c r="H75" t="s">
        <v>20</v>
      </c>
    </row>
    <row r="76" spans="1:8" x14ac:dyDescent="0.2">
      <c r="A76" t="s">
        <v>186</v>
      </c>
      <c r="B76" t="s">
        <v>187</v>
      </c>
      <c r="C76" t="s">
        <v>17</v>
      </c>
      <c r="D76" t="s">
        <v>11</v>
      </c>
      <c r="E76">
        <v>33</v>
      </c>
      <c r="F76" t="s">
        <v>12</v>
      </c>
      <c r="G76" t="s">
        <v>19</v>
      </c>
      <c r="H76" t="s">
        <v>20</v>
      </c>
    </row>
    <row r="77" spans="1:8" x14ac:dyDescent="0.2">
      <c r="A77" t="s">
        <v>188</v>
      </c>
      <c r="B77" t="s">
        <v>189</v>
      </c>
      <c r="C77" t="s">
        <v>10</v>
      </c>
      <c r="D77" t="s">
        <v>11</v>
      </c>
      <c r="E77">
        <v>33</v>
      </c>
      <c r="F77" t="s">
        <v>12</v>
      </c>
      <c r="G77" t="s">
        <v>13</v>
      </c>
      <c r="H77" t="s">
        <v>20</v>
      </c>
    </row>
    <row r="78" spans="1:8" x14ac:dyDescent="0.2">
      <c r="A78" t="s">
        <v>190</v>
      </c>
      <c r="B78" t="s">
        <v>191</v>
      </c>
      <c r="C78" t="s">
        <v>17</v>
      </c>
      <c r="D78" t="s">
        <v>11</v>
      </c>
      <c r="E78">
        <v>40</v>
      </c>
      <c r="F78" t="s">
        <v>12</v>
      </c>
      <c r="G78" t="s">
        <v>13</v>
      </c>
      <c r="H78" t="s">
        <v>14</v>
      </c>
    </row>
    <row r="79" spans="1:8" x14ac:dyDescent="0.2">
      <c r="A79" t="s">
        <v>192</v>
      </c>
      <c r="B79" t="s">
        <v>193</v>
      </c>
      <c r="C79" t="s">
        <v>10</v>
      </c>
      <c r="D79" t="s">
        <v>194</v>
      </c>
      <c r="E79">
        <v>21</v>
      </c>
      <c r="F79" t="s">
        <v>12</v>
      </c>
      <c r="G79" t="s">
        <v>13</v>
      </c>
      <c r="H79" t="s">
        <v>20</v>
      </c>
    </row>
    <row r="80" spans="1:8" x14ac:dyDescent="0.2">
      <c r="A80" t="s">
        <v>195</v>
      </c>
      <c r="B80" t="s">
        <v>196</v>
      </c>
      <c r="C80" t="s">
        <v>10</v>
      </c>
      <c r="D80" t="s">
        <v>11</v>
      </c>
      <c r="E80">
        <v>36</v>
      </c>
      <c r="F80" t="s">
        <v>12</v>
      </c>
      <c r="G80" t="s">
        <v>13</v>
      </c>
      <c r="H80" t="s">
        <v>20</v>
      </c>
    </row>
    <row r="81" spans="1:8" x14ac:dyDescent="0.2">
      <c r="A81" t="s">
        <v>197</v>
      </c>
      <c r="B81" t="s">
        <v>198</v>
      </c>
      <c r="C81" t="s">
        <v>17</v>
      </c>
      <c r="D81" t="s">
        <v>11</v>
      </c>
      <c r="E81">
        <v>28</v>
      </c>
      <c r="F81" t="s">
        <v>12</v>
      </c>
      <c r="G81" t="s">
        <v>13</v>
      </c>
      <c r="H81" t="s">
        <v>41</v>
      </c>
    </row>
    <row r="82" spans="1:8" x14ac:dyDescent="0.2">
      <c r="A82" t="s">
        <v>199</v>
      </c>
      <c r="B82" t="s">
        <v>200</v>
      </c>
      <c r="C82" t="s">
        <v>17</v>
      </c>
      <c r="D82" t="s">
        <v>11</v>
      </c>
      <c r="E82">
        <v>28</v>
      </c>
      <c r="F82" t="s">
        <v>12</v>
      </c>
      <c r="G82" t="s">
        <v>13</v>
      </c>
      <c r="H82" t="s">
        <v>41</v>
      </c>
    </row>
    <row r="83" spans="1:8" x14ac:dyDescent="0.2">
      <c r="A83" t="s">
        <v>201</v>
      </c>
      <c r="B83" t="s">
        <v>202</v>
      </c>
      <c r="C83" t="s">
        <v>17</v>
      </c>
      <c r="D83" t="s">
        <v>62</v>
      </c>
      <c r="E83">
        <v>19</v>
      </c>
      <c r="F83" t="s">
        <v>12</v>
      </c>
      <c r="G83" t="s">
        <v>13</v>
      </c>
      <c r="H83" t="s">
        <v>20</v>
      </c>
    </row>
    <row r="84" spans="1:8" x14ac:dyDescent="0.2">
      <c r="A84" t="s">
        <v>203</v>
      </c>
      <c r="B84" t="s">
        <v>204</v>
      </c>
      <c r="C84" t="s">
        <v>17</v>
      </c>
      <c r="D84" t="s">
        <v>11</v>
      </c>
      <c r="E84">
        <v>21</v>
      </c>
      <c r="F84" t="s">
        <v>12</v>
      </c>
      <c r="G84" t="s">
        <v>13</v>
      </c>
      <c r="H84" t="s">
        <v>20</v>
      </c>
    </row>
    <row r="85" spans="1:8" x14ac:dyDescent="0.2">
      <c r="A85" t="s">
        <v>205</v>
      </c>
      <c r="B85" t="s">
        <v>206</v>
      </c>
      <c r="C85" t="s">
        <v>17</v>
      </c>
      <c r="D85" t="s">
        <v>11</v>
      </c>
      <c r="E85">
        <v>40</v>
      </c>
      <c r="F85" t="s">
        <v>12</v>
      </c>
      <c r="G85" t="s">
        <v>13</v>
      </c>
      <c r="H85" t="s">
        <v>41</v>
      </c>
    </row>
    <row r="86" spans="1:8" x14ac:dyDescent="0.2">
      <c r="A86" t="s">
        <v>207</v>
      </c>
      <c r="B86" t="s">
        <v>208</v>
      </c>
      <c r="C86" t="s">
        <v>10</v>
      </c>
      <c r="D86" t="s">
        <v>209</v>
      </c>
      <c r="E86">
        <v>28</v>
      </c>
      <c r="F86" t="s">
        <v>12</v>
      </c>
      <c r="G86" t="s">
        <v>13</v>
      </c>
      <c r="H86" t="s">
        <v>14</v>
      </c>
    </row>
    <row r="87" spans="1:8" x14ac:dyDescent="0.2">
      <c r="A87" t="s">
        <v>210</v>
      </c>
      <c r="B87" t="s">
        <v>211</v>
      </c>
      <c r="C87" t="s">
        <v>17</v>
      </c>
      <c r="D87" t="s">
        <v>11</v>
      </c>
      <c r="E87">
        <v>32</v>
      </c>
      <c r="F87" t="s">
        <v>12</v>
      </c>
      <c r="G87" t="s">
        <v>13</v>
      </c>
      <c r="H87" t="s">
        <v>14</v>
      </c>
    </row>
    <row r="88" spans="1:8" x14ac:dyDescent="0.2">
      <c r="A88" t="s">
        <v>212</v>
      </c>
      <c r="B88" t="s">
        <v>213</v>
      </c>
      <c r="C88" t="s">
        <v>17</v>
      </c>
      <c r="D88" t="s">
        <v>11</v>
      </c>
      <c r="E88">
        <v>38</v>
      </c>
      <c r="F88" t="s">
        <v>12</v>
      </c>
      <c r="G88" t="s">
        <v>13</v>
      </c>
      <c r="H88" t="s">
        <v>20</v>
      </c>
    </row>
    <row r="89" spans="1:8" x14ac:dyDescent="0.2">
      <c r="A89" t="s">
        <v>214</v>
      </c>
      <c r="B89" t="s">
        <v>215</v>
      </c>
      <c r="C89" t="s">
        <v>17</v>
      </c>
      <c r="D89" t="s">
        <v>11</v>
      </c>
      <c r="E89">
        <v>36</v>
      </c>
      <c r="F89" t="s">
        <v>12</v>
      </c>
      <c r="G89" t="s">
        <v>13</v>
      </c>
      <c r="H89" t="s">
        <v>41</v>
      </c>
    </row>
    <row r="90" spans="1:8" x14ac:dyDescent="0.2">
      <c r="A90" t="s">
        <v>216</v>
      </c>
      <c r="B90" t="s">
        <v>217</v>
      </c>
      <c r="C90" t="s">
        <v>17</v>
      </c>
      <c r="D90" t="s">
        <v>62</v>
      </c>
      <c r="E90">
        <v>30</v>
      </c>
      <c r="F90" t="s">
        <v>12</v>
      </c>
      <c r="G90" t="s">
        <v>13</v>
      </c>
      <c r="H90" t="s">
        <v>20</v>
      </c>
    </row>
    <row r="91" spans="1:8" x14ac:dyDescent="0.2">
      <c r="A91" t="s">
        <v>218</v>
      </c>
      <c r="B91" t="s">
        <v>219</v>
      </c>
      <c r="C91" t="s">
        <v>10</v>
      </c>
      <c r="D91" t="s">
        <v>45</v>
      </c>
      <c r="E91">
        <v>19</v>
      </c>
      <c r="F91" t="s">
        <v>12</v>
      </c>
      <c r="G91" t="s">
        <v>13</v>
      </c>
      <c r="H91" t="s">
        <v>14</v>
      </c>
    </row>
    <row r="92" spans="1:8" x14ac:dyDescent="0.2">
      <c r="A92" t="s">
        <v>220</v>
      </c>
      <c r="B92" t="s">
        <v>221</v>
      </c>
      <c r="C92" t="s">
        <v>17</v>
      </c>
      <c r="D92" t="s">
        <v>11</v>
      </c>
      <c r="E92">
        <v>60</v>
      </c>
      <c r="F92" t="s">
        <v>12</v>
      </c>
      <c r="G92" t="s">
        <v>13</v>
      </c>
      <c r="H92" t="s">
        <v>41</v>
      </c>
    </row>
    <row r="93" spans="1:8" x14ac:dyDescent="0.2">
      <c r="A93" t="s">
        <v>222</v>
      </c>
      <c r="B93" t="s">
        <v>223</v>
      </c>
      <c r="C93" t="s">
        <v>17</v>
      </c>
      <c r="D93" t="s">
        <v>62</v>
      </c>
      <c r="E93">
        <v>20</v>
      </c>
      <c r="F93" t="s">
        <v>12</v>
      </c>
      <c r="G93" t="s">
        <v>13</v>
      </c>
      <c r="H93" t="s">
        <v>20</v>
      </c>
    </row>
    <row r="94" spans="1:8" x14ac:dyDescent="0.2">
      <c r="A94" t="s">
        <v>224</v>
      </c>
      <c r="B94" t="s">
        <v>225</v>
      </c>
      <c r="C94" t="s">
        <v>17</v>
      </c>
      <c r="D94" t="s">
        <v>11</v>
      </c>
      <c r="E94">
        <v>39</v>
      </c>
      <c r="F94" t="s">
        <v>18</v>
      </c>
      <c r="G94" t="s">
        <v>13</v>
      </c>
      <c r="H94" t="s">
        <v>41</v>
      </c>
    </row>
    <row r="95" spans="1:8" x14ac:dyDescent="0.2">
      <c r="A95" t="s">
        <v>226</v>
      </c>
      <c r="B95" t="s">
        <v>227</v>
      </c>
      <c r="C95" t="s">
        <v>10</v>
      </c>
      <c r="D95" t="s">
        <v>45</v>
      </c>
      <c r="E95">
        <v>22</v>
      </c>
      <c r="F95" t="s">
        <v>12</v>
      </c>
      <c r="G95" t="s">
        <v>13</v>
      </c>
      <c r="H95" t="s">
        <v>14</v>
      </c>
    </row>
    <row r="96" spans="1:8" x14ac:dyDescent="0.2">
      <c r="A96" t="s">
        <v>228</v>
      </c>
      <c r="B96" t="s">
        <v>229</v>
      </c>
      <c r="C96" t="s">
        <v>17</v>
      </c>
      <c r="D96" t="s">
        <v>230</v>
      </c>
      <c r="E96">
        <v>23</v>
      </c>
      <c r="F96" t="s">
        <v>12</v>
      </c>
      <c r="G96" t="s">
        <v>13</v>
      </c>
      <c r="H96" t="s">
        <v>41</v>
      </c>
    </row>
    <row r="97" spans="1:8" x14ac:dyDescent="0.2">
      <c r="A97" t="s">
        <v>231</v>
      </c>
      <c r="B97" t="s">
        <v>232</v>
      </c>
      <c r="C97" t="s">
        <v>17</v>
      </c>
      <c r="D97" t="s">
        <v>11</v>
      </c>
      <c r="E97">
        <v>31</v>
      </c>
      <c r="F97" t="s">
        <v>18</v>
      </c>
      <c r="G97" t="s">
        <v>19</v>
      </c>
      <c r="H97" t="s">
        <v>20</v>
      </c>
    </row>
    <row r="98" spans="1:8" x14ac:dyDescent="0.2">
      <c r="A98" t="s">
        <v>233</v>
      </c>
      <c r="B98" t="s">
        <v>234</v>
      </c>
      <c r="C98" t="s">
        <v>17</v>
      </c>
      <c r="D98" t="s">
        <v>11</v>
      </c>
      <c r="E98">
        <v>31</v>
      </c>
      <c r="F98" t="s">
        <v>18</v>
      </c>
      <c r="G98" t="s">
        <v>19</v>
      </c>
      <c r="H98" t="s">
        <v>14</v>
      </c>
    </row>
    <row r="99" spans="1:8" x14ac:dyDescent="0.2">
      <c r="A99" t="s">
        <v>235</v>
      </c>
      <c r="B99" t="s">
        <v>236</v>
      </c>
      <c r="C99" t="s">
        <v>17</v>
      </c>
      <c r="D99" t="s">
        <v>237</v>
      </c>
      <c r="E99">
        <v>23</v>
      </c>
      <c r="F99" t="s">
        <v>12</v>
      </c>
      <c r="G99" t="s">
        <v>13</v>
      </c>
      <c r="H99" t="s">
        <v>14</v>
      </c>
    </row>
    <row r="100" spans="1:8" x14ac:dyDescent="0.2">
      <c r="A100" t="s">
        <v>238</v>
      </c>
      <c r="B100" t="s">
        <v>239</v>
      </c>
      <c r="C100" t="s">
        <v>10</v>
      </c>
      <c r="D100" t="s">
        <v>11</v>
      </c>
      <c r="E100">
        <v>23</v>
      </c>
      <c r="F100" t="s">
        <v>12</v>
      </c>
      <c r="G100" t="s">
        <v>19</v>
      </c>
      <c r="H100" t="s">
        <v>20</v>
      </c>
    </row>
    <row r="101" spans="1:8" x14ac:dyDescent="0.2">
      <c r="A101" t="s">
        <v>240</v>
      </c>
      <c r="B101" t="s">
        <v>241</v>
      </c>
      <c r="C101" t="s">
        <v>17</v>
      </c>
      <c r="D101" t="s">
        <v>209</v>
      </c>
      <c r="E101">
        <v>34</v>
      </c>
      <c r="F101" t="s">
        <v>18</v>
      </c>
      <c r="G101" t="s">
        <v>13</v>
      </c>
      <c r="H101" t="s">
        <v>14</v>
      </c>
    </row>
    <row r="102" spans="1:8" x14ac:dyDescent="0.2">
      <c r="A102" t="s">
        <v>242</v>
      </c>
      <c r="B102" t="s">
        <v>243</v>
      </c>
      <c r="C102" t="s">
        <v>17</v>
      </c>
      <c r="D102" t="s">
        <v>11</v>
      </c>
      <c r="E102">
        <v>25</v>
      </c>
      <c r="F102" t="s">
        <v>12</v>
      </c>
      <c r="G102" t="s">
        <v>13</v>
      </c>
      <c r="H102" t="s">
        <v>14</v>
      </c>
    </row>
    <row r="103" spans="1:8" x14ac:dyDescent="0.2">
      <c r="A103" t="s">
        <v>244</v>
      </c>
      <c r="B103" t="s">
        <v>245</v>
      </c>
      <c r="C103" t="s">
        <v>10</v>
      </c>
      <c r="D103" t="s">
        <v>11</v>
      </c>
      <c r="E103">
        <v>38</v>
      </c>
      <c r="F103" t="s">
        <v>12</v>
      </c>
      <c r="G103" t="s">
        <v>13</v>
      </c>
      <c r="H103" t="s">
        <v>20</v>
      </c>
    </row>
    <row r="104" spans="1:8" x14ac:dyDescent="0.2">
      <c r="A104" t="s">
        <v>246</v>
      </c>
      <c r="B104" t="s">
        <v>247</v>
      </c>
      <c r="C104" t="s">
        <v>10</v>
      </c>
      <c r="D104" t="s">
        <v>62</v>
      </c>
      <c r="E104">
        <v>19</v>
      </c>
      <c r="F104" t="s">
        <v>12</v>
      </c>
      <c r="G104" t="s">
        <v>13</v>
      </c>
      <c r="H104" t="s">
        <v>20</v>
      </c>
    </row>
    <row r="105" spans="1:8" x14ac:dyDescent="0.2">
      <c r="A105" t="s">
        <v>248</v>
      </c>
      <c r="B105" t="s">
        <v>249</v>
      </c>
      <c r="C105" t="s">
        <v>17</v>
      </c>
      <c r="D105" t="s">
        <v>11</v>
      </c>
      <c r="E105">
        <v>19</v>
      </c>
      <c r="F105" t="s">
        <v>18</v>
      </c>
      <c r="G105" t="s">
        <v>13</v>
      </c>
      <c r="H105" t="s">
        <v>14</v>
      </c>
    </row>
    <row r="106" spans="1:8" x14ac:dyDescent="0.2">
      <c r="A106" t="s">
        <v>250</v>
      </c>
      <c r="B106" t="s">
        <v>251</v>
      </c>
      <c r="C106" t="s">
        <v>17</v>
      </c>
      <c r="D106" t="s">
        <v>11</v>
      </c>
      <c r="E106">
        <v>24</v>
      </c>
      <c r="F106" t="s">
        <v>12</v>
      </c>
      <c r="G106" t="s">
        <v>13</v>
      </c>
      <c r="H106" t="s">
        <v>20</v>
      </c>
    </row>
    <row r="107" spans="1:8" x14ac:dyDescent="0.2">
      <c r="A107" t="s">
        <v>252</v>
      </c>
      <c r="B107" t="s">
        <v>253</v>
      </c>
      <c r="C107" t="s">
        <v>17</v>
      </c>
      <c r="D107" t="s">
        <v>11</v>
      </c>
      <c r="E107">
        <v>20</v>
      </c>
      <c r="F107" t="s">
        <v>12</v>
      </c>
      <c r="G107" t="s">
        <v>13</v>
      </c>
      <c r="H107" t="s">
        <v>20</v>
      </c>
    </row>
    <row r="108" spans="1:8" x14ac:dyDescent="0.2">
      <c r="A108" t="s">
        <v>254</v>
      </c>
      <c r="B108" t="s">
        <v>255</v>
      </c>
      <c r="C108" t="s">
        <v>17</v>
      </c>
      <c r="D108" t="s">
        <v>11</v>
      </c>
      <c r="E108">
        <v>20</v>
      </c>
      <c r="F108" t="s">
        <v>12</v>
      </c>
      <c r="G108" t="s">
        <v>13</v>
      </c>
      <c r="H108" t="s">
        <v>20</v>
      </c>
    </row>
    <row r="109" spans="1:8" x14ac:dyDescent="0.2">
      <c r="A109" t="s">
        <v>256</v>
      </c>
      <c r="B109" t="s">
        <v>257</v>
      </c>
      <c r="C109" t="s">
        <v>17</v>
      </c>
      <c r="D109" t="s">
        <v>11</v>
      </c>
      <c r="E109">
        <v>54</v>
      </c>
      <c r="F109" t="s">
        <v>12</v>
      </c>
      <c r="G109" t="s">
        <v>13</v>
      </c>
      <c r="H109" t="s">
        <v>20</v>
      </c>
    </row>
    <row r="110" spans="1:8" x14ac:dyDescent="0.2">
      <c r="A110" t="s">
        <v>258</v>
      </c>
      <c r="B110" t="s">
        <v>259</v>
      </c>
      <c r="C110" t="s">
        <v>10</v>
      </c>
      <c r="D110" t="s">
        <v>11</v>
      </c>
      <c r="E110">
        <v>22</v>
      </c>
      <c r="F110" t="s">
        <v>18</v>
      </c>
      <c r="G110" t="s">
        <v>19</v>
      </c>
      <c r="H110" t="s">
        <v>20</v>
      </c>
    </row>
    <row r="111" spans="1:8" x14ac:dyDescent="0.2">
      <c r="A111" t="s">
        <v>260</v>
      </c>
      <c r="B111" t="s">
        <v>261</v>
      </c>
      <c r="C111" t="s">
        <v>17</v>
      </c>
      <c r="D111" t="s">
        <v>11</v>
      </c>
      <c r="E111">
        <v>16</v>
      </c>
      <c r="F111" t="s">
        <v>18</v>
      </c>
      <c r="G111" t="s">
        <v>13</v>
      </c>
      <c r="H111" t="s">
        <v>20</v>
      </c>
    </row>
    <row r="112" spans="1:8" x14ac:dyDescent="0.2">
      <c r="A112" t="s">
        <v>262</v>
      </c>
      <c r="B112" t="s">
        <v>263</v>
      </c>
      <c r="C112" t="s">
        <v>10</v>
      </c>
      <c r="D112" t="s">
        <v>11</v>
      </c>
      <c r="E112">
        <v>23</v>
      </c>
      <c r="F112" t="s">
        <v>18</v>
      </c>
      <c r="G112" t="s">
        <v>13</v>
      </c>
      <c r="H112" t="s">
        <v>20</v>
      </c>
    </row>
    <row r="113" spans="1:8" x14ac:dyDescent="0.2">
      <c r="A113" t="s">
        <v>264</v>
      </c>
      <c r="B113" t="s">
        <v>265</v>
      </c>
      <c r="C113" t="s">
        <v>17</v>
      </c>
      <c r="D113" t="s">
        <v>11</v>
      </c>
      <c r="E113">
        <v>47</v>
      </c>
      <c r="F113" t="s">
        <v>12</v>
      </c>
      <c r="G113" t="s">
        <v>13</v>
      </c>
      <c r="H113" t="s">
        <v>41</v>
      </c>
    </row>
    <row r="114" spans="1:8" x14ac:dyDescent="0.2">
      <c r="A114" t="s">
        <v>266</v>
      </c>
      <c r="B114" t="s">
        <v>267</v>
      </c>
      <c r="C114" t="s">
        <v>10</v>
      </c>
      <c r="D114" t="s">
        <v>11</v>
      </c>
      <c r="E114">
        <v>54</v>
      </c>
      <c r="F114" t="s">
        <v>12</v>
      </c>
      <c r="G114" t="s">
        <v>13</v>
      </c>
      <c r="H114" t="s">
        <v>41</v>
      </c>
    </row>
    <row r="115" spans="1:8" x14ac:dyDescent="0.2">
      <c r="A115" t="s">
        <v>268</v>
      </c>
      <c r="B115" t="s">
        <v>269</v>
      </c>
      <c r="C115" t="s">
        <v>17</v>
      </c>
      <c r="D115" t="s">
        <v>11</v>
      </c>
      <c r="E115">
        <v>54</v>
      </c>
      <c r="F115" t="s">
        <v>12</v>
      </c>
      <c r="G115" t="s">
        <v>13</v>
      </c>
      <c r="H115" t="s">
        <v>41</v>
      </c>
    </row>
    <row r="116" spans="1:8" x14ac:dyDescent="0.2">
      <c r="A116" t="s">
        <v>270</v>
      </c>
      <c r="B116" t="s">
        <v>271</v>
      </c>
      <c r="C116" t="s">
        <v>10</v>
      </c>
      <c r="D116" t="s">
        <v>272</v>
      </c>
      <c r="E116">
        <v>30</v>
      </c>
      <c r="F116" t="s">
        <v>12</v>
      </c>
      <c r="G116" t="s">
        <v>13</v>
      </c>
      <c r="H116" t="s">
        <v>20</v>
      </c>
    </row>
    <row r="117" spans="1:8" x14ac:dyDescent="0.2">
      <c r="A117" t="s">
        <v>273</v>
      </c>
      <c r="B117" t="s">
        <v>274</v>
      </c>
      <c r="C117" t="s">
        <v>10</v>
      </c>
      <c r="D117" t="s">
        <v>11</v>
      </c>
      <c r="E117">
        <v>23</v>
      </c>
      <c r="F117" t="s">
        <v>12</v>
      </c>
      <c r="G117" t="s">
        <v>13</v>
      </c>
      <c r="H117" t="s">
        <v>20</v>
      </c>
    </row>
    <row r="118" spans="1:8" x14ac:dyDescent="0.2">
      <c r="A118" t="s">
        <v>275</v>
      </c>
      <c r="B118" t="s">
        <v>276</v>
      </c>
      <c r="C118" t="s">
        <v>17</v>
      </c>
      <c r="D118" t="s">
        <v>11</v>
      </c>
      <c r="E118">
        <v>32</v>
      </c>
      <c r="F118" t="s">
        <v>12</v>
      </c>
      <c r="G118" t="s">
        <v>13</v>
      </c>
      <c r="H118" t="s">
        <v>14</v>
      </c>
    </row>
    <row r="119" spans="1:8" x14ac:dyDescent="0.2">
      <c r="A119" t="s">
        <v>277</v>
      </c>
      <c r="B119" t="s">
        <v>278</v>
      </c>
      <c r="C119" t="s">
        <v>17</v>
      </c>
      <c r="D119" t="s">
        <v>11</v>
      </c>
      <c r="E119">
        <v>29</v>
      </c>
      <c r="F119" t="s">
        <v>12</v>
      </c>
      <c r="G119" t="s">
        <v>13</v>
      </c>
      <c r="H119" t="s">
        <v>20</v>
      </c>
    </row>
    <row r="120" spans="1:8" x14ac:dyDescent="0.2">
      <c r="A120" t="s">
        <v>279</v>
      </c>
      <c r="B120" t="s">
        <v>280</v>
      </c>
      <c r="C120" t="s">
        <v>17</v>
      </c>
      <c r="D120" t="s">
        <v>11</v>
      </c>
      <c r="E120">
        <v>8</v>
      </c>
      <c r="F120" t="s">
        <v>12</v>
      </c>
      <c r="G120" t="s">
        <v>13</v>
      </c>
      <c r="H120" t="s">
        <v>41</v>
      </c>
    </row>
    <row r="121" spans="1:8" x14ac:dyDescent="0.2">
      <c r="A121" t="s">
        <v>281</v>
      </c>
      <c r="B121" t="s">
        <v>282</v>
      </c>
      <c r="C121" t="s">
        <v>17</v>
      </c>
      <c r="D121" t="s">
        <v>11</v>
      </c>
      <c r="E121">
        <v>26</v>
      </c>
      <c r="F121" t="s">
        <v>12</v>
      </c>
      <c r="G121" t="s">
        <v>13</v>
      </c>
      <c r="H121" t="s">
        <v>20</v>
      </c>
    </row>
    <row r="122" spans="1:8" x14ac:dyDescent="0.2">
      <c r="A122" t="s">
        <v>283</v>
      </c>
      <c r="B122" t="s">
        <v>284</v>
      </c>
      <c r="C122" t="s">
        <v>17</v>
      </c>
      <c r="D122" t="s">
        <v>11</v>
      </c>
      <c r="E122">
        <v>27</v>
      </c>
      <c r="F122" t="s">
        <v>12</v>
      </c>
      <c r="G122" t="s">
        <v>13</v>
      </c>
      <c r="H122" t="s">
        <v>14</v>
      </c>
    </row>
    <row r="123" spans="1:8" x14ac:dyDescent="0.2">
      <c r="A123" t="s">
        <v>285</v>
      </c>
      <c r="B123" t="s">
        <v>286</v>
      </c>
      <c r="C123" t="s">
        <v>10</v>
      </c>
      <c r="D123" t="s">
        <v>11</v>
      </c>
      <c r="E123">
        <v>12</v>
      </c>
      <c r="F123" t="s">
        <v>12</v>
      </c>
      <c r="G123" t="s">
        <v>13</v>
      </c>
      <c r="H123" t="s">
        <v>41</v>
      </c>
    </row>
    <row r="124" spans="1:8" x14ac:dyDescent="0.2">
      <c r="A124" t="s">
        <v>287</v>
      </c>
      <c r="B124" t="s">
        <v>288</v>
      </c>
      <c r="C124" t="s">
        <v>17</v>
      </c>
      <c r="D124" t="s">
        <v>11</v>
      </c>
      <c r="E124">
        <v>29</v>
      </c>
      <c r="F124" t="s">
        <v>18</v>
      </c>
      <c r="G124" t="s">
        <v>13</v>
      </c>
      <c r="H124" t="s">
        <v>41</v>
      </c>
    </row>
    <row r="125" spans="1:8" x14ac:dyDescent="0.2">
      <c r="A125" t="s">
        <v>289</v>
      </c>
      <c r="B125" t="s">
        <v>290</v>
      </c>
      <c r="C125" t="s">
        <v>10</v>
      </c>
      <c r="D125" t="s">
        <v>11</v>
      </c>
      <c r="E125">
        <v>19</v>
      </c>
      <c r="F125" t="s">
        <v>12</v>
      </c>
      <c r="G125" t="s">
        <v>13</v>
      </c>
      <c r="H125" t="s">
        <v>14</v>
      </c>
    </row>
    <row r="126" spans="1:8" x14ac:dyDescent="0.2">
      <c r="A126" t="s">
        <v>291</v>
      </c>
      <c r="B126" t="s">
        <v>292</v>
      </c>
      <c r="C126" t="s">
        <v>10</v>
      </c>
      <c r="D126" t="s">
        <v>11</v>
      </c>
      <c r="E126">
        <v>56</v>
      </c>
      <c r="F126" t="s">
        <v>12</v>
      </c>
      <c r="G126" t="s">
        <v>19</v>
      </c>
      <c r="H126" t="s">
        <v>20</v>
      </c>
    </row>
    <row r="127" spans="1:8" x14ac:dyDescent="0.2">
      <c r="A127" t="s">
        <v>293</v>
      </c>
      <c r="B127" t="s">
        <v>294</v>
      </c>
      <c r="C127" t="s">
        <v>17</v>
      </c>
      <c r="D127" t="s">
        <v>11</v>
      </c>
      <c r="E127">
        <v>53</v>
      </c>
      <c r="F127" t="s">
        <v>12</v>
      </c>
      <c r="G127" t="s">
        <v>19</v>
      </c>
      <c r="H127" t="s">
        <v>14</v>
      </c>
    </row>
    <row r="128" spans="1:8" x14ac:dyDescent="0.2">
      <c r="A128" t="s">
        <v>295</v>
      </c>
      <c r="B128" t="s">
        <v>296</v>
      </c>
      <c r="C128" t="s">
        <v>10</v>
      </c>
      <c r="D128" t="s">
        <v>45</v>
      </c>
      <c r="E128">
        <v>20</v>
      </c>
      <c r="F128" t="s">
        <v>12</v>
      </c>
      <c r="G128" t="s">
        <v>13</v>
      </c>
      <c r="H128" t="s">
        <v>14</v>
      </c>
    </row>
    <row r="129" spans="1:8" x14ac:dyDescent="0.2">
      <c r="A129" t="s">
        <v>297</v>
      </c>
      <c r="B129" t="s">
        <v>298</v>
      </c>
      <c r="C129" t="s">
        <v>10</v>
      </c>
      <c r="D129" t="s">
        <v>45</v>
      </c>
      <c r="E129">
        <v>19</v>
      </c>
      <c r="F129" t="s">
        <v>12</v>
      </c>
      <c r="G129" t="s">
        <v>13</v>
      </c>
      <c r="H129" t="s">
        <v>14</v>
      </c>
    </row>
    <row r="130" spans="1:8" x14ac:dyDescent="0.2">
      <c r="A130" t="s">
        <v>299</v>
      </c>
      <c r="B130" t="s">
        <v>300</v>
      </c>
      <c r="C130" t="s">
        <v>17</v>
      </c>
      <c r="D130" t="s">
        <v>11</v>
      </c>
      <c r="E130">
        <v>33</v>
      </c>
      <c r="F130" t="s">
        <v>12</v>
      </c>
      <c r="G130" t="s">
        <v>13</v>
      </c>
      <c r="H130" t="s">
        <v>14</v>
      </c>
    </row>
    <row r="131" spans="1:8" x14ac:dyDescent="0.2">
      <c r="A131" t="s">
        <v>301</v>
      </c>
      <c r="B131" t="s">
        <v>302</v>
      </c>
      <c r="C131" t="s">
        <v>10</v>
      </c>
      <c r="D131" t="s">
        <v>11</v>
      </c>
      <c r="E131">
        <v>26</v>
      </c>
      <c r="F131" t="s">
        <v>12</v>
      </c>
      <c r="G131" t="s">
        <v>13</v>
      </c>
      <c r="H131" t="s">
        <v>14</v>
      </c>
    </row>
    <row r="132" spans="1:8" x14ac:dyDescent="0.2">
      <c r="A132" t="s">
        <v>303</v>
      </c>
      <c r="B132" t="s">
        <v>304</v>
      </c>
      <c r="C132" t="s">
        <v>17</v>
      </c>
      <c r="D132" t="s">
        <v>11</v>
      </c>
      <c r="E132">
        <v>31</v>
      </c>
      <c r="F132" t="s">
        <v>12</v>
      </c>
      <c r="G132" t="s">
        <v>13</v>
      </c>
      <c r="H132" t="s">
        <v>14</v>
      </c>
    </row>
    <row r="133" spans="1:8" x14ac:dyDescent="0.2">
      <c r="A133" t="s">
        <v>305</v>
      </c>
      <c r="B133" t="s">
        <v>306</v>
      </c>
      <c r="C133" t="s">
        <v>10</v>
      </c>
      <c r="D133" t="s">
        <v>11</v>
      </c>
      <c r="E133">
        <v>29</v>
      </c>
      <c r="F133" t="s">
        <v>12</v>
      </c>
      <c r="G133" t="s">
        <v>13</v>
      </c>
      <c r="H133" t="s">
        <v>41</v>
      </c>
    </row>
    <row r="134" spans="1:8" x14ac:dyDescent="0.2">
      <c r="A134" t="s">
        <v>307</v>
      </c>
      <c r="B134" t="s">
        <v>308</v>
      </c>
      <c r="C134" t="s">
        <v>17</v>
      </c>
      <c r="D134" t="s">
        <v>11</v>
      </c>
      <c r="E134">
        <v>32</v>
      </c>
      <c r="F134" t="s">
        <v>12</v>
      </c>
      <c r="G134" t="s">
        <v>13</v>
      </c>
      <c r="H134" t="s">
        <v>41</v>
      </c>
    </row>
    <row r="135" spans="1:8" x14ac:dyDescent="0.2">
      <c r="A135" t="s">
        <v>309</v>
      </c>
      <c r="B135" t="s">
        <v>310</v>
      </c>
      <c r="C135" t="s">
        <v>17</v>
      </c>
      <c r="D135" t="s">
        <v>11</v>
      </c>
      <c r="E135">
        <v>39</v>
      </c>
      <c r="F135" t="s">
        <v>12</v>
      </c>
      <c r="G135" t="s">
        <v>13</v>
      </c>
      <c r="H135" t="s">
        <v>14</v>
      </c>
    </row>
    <row r="136" spans="1:8" x14ac:dyDescent="0.2">
      <c r="A136" t="s">
        <v>311</v>
      </c>
      <c r="B136" t="s">
        <v>312</v>
      </c>
      <c r="C136" t="s">
        <v>17</v>
      </c>
      <c r="D136" t="s">
        <v>11</v>
      </c>
      <c r="E136">
        <v>28</v>
      </c>
      <c r="F136" t="s">
        <v>12</v>
      </c>
      <c r="G136" t="s">
        <v>13</v>
      </c>
      <c r="H136" t="s">
        <v>20</v>
      </c>
    </row>
    <row r="137" spans="1:8" x14ac:dyDescent="0.2">
      <c r="A137" t="s">
        <v>313</v>
      </c>
      <c r="B137" t="s">
        <v>314</v>
      </c>
      <c r="C137" t="s">
        <v>17</v>
      </c>
      <c r="D137" t="s">
        <v>11</v>
      </c>
      <c r="E137">
        <v>30</v>
      </c>
      <c r="F137" t="s">
        <v>12</v>
      </c>
      <c r="G137" t="s">
        <v>13</v>
      </c>
      <c r="H137" t="s">
        <v>14</v>
      </c>
    </row>
    <row r="138" spans="1:8" x14ac:dyDescent="0.2">
      <c r="A138" t="s">
        <v>315</v>
      </c>
      <c r="B138" t="s">
        <v>316</v>
      </c>
      <c r="C138" t="s">
        <v>17</v>
      </c>
      <c r="D138" t="s">
        <v>83</v>
      </c>
      <c r="E138">
        <v>28</v>
      </c>
      <c r="F138" t="s">
        <v>18</v>
      </c>
      <c r="G138" t="s">
        <v>19</v>
      </c>
      <c r="H138" t="s">
        <v>14</v>
      </c>
    </row>
    <row r="139" spans="1:8" x14ac:dyDescent="0.2">
      <c r="A139" t="s">
        <v>317</v>
      </c>
      <c r="B139" t="s">
        <v>318</v>
      </c>
      <c r="C139" t="s">
        <v>17</v>
      </c>
      <c r="D139" t="s">
        <v>11</v>
      </c>
      <c r="E139">
        <v>30</v>
      </c>
      <c r="F139" t="s">
        <v>12</v>
      </c>
      <c r="G139" t="s">
        <v>13</v>
      </c>
      <c r="H139" t="s">
        <v>14</v>
      </c>
    </row>
    <row r="140" spans="1:8" x14ac:dyDescent="0.2">
      <c r="A140" t="s">
        <v>319</v>
      </c>
      <c r="B140" t="s">
        <v>320</v>
      </c>
      <c r="C140" t="s">
        <v>10</v>
      </c>
      <c r="D140" t="s">
        <v>11</v>
      </c>
      <c r="E140">
        <v>59</v>
      </c>
      <c r="F140" t="s">
        <v>12</v>
      </c>
      <c r="G140" t="s">
        <v>13</v>
      </c>
      <c r="H140" t="s">
        <v>41</v>
      </c>
    </row>
    <row r="141" spans="1:8" x14ac:dyDescent="0.2">
      <c r="A141" t="s">
        <v>321</v>
      </c>
      <c r="B141" t="s">
        <v>322</v>
      </c>
      <c r="C141" t="s">
        <v>10</v>
      </c>
      <c r="D141" t="s">
        <v>11</v>
      </c>
      <c r="E141">
        <v>67</v>
      </c>
      <c r="F141" t="s">
        <v>12</v>
      </c>
      <c r="G141" t="s">
        <v>13</v>
      </c>
      <c r="H141" t="s">
        <v>41</v>
      </c>
    </row>
    <row r="142" spans="1:8" x14ac:dyDescent="0.2">
      <c r="A142" t="s">
        <v>323</v>
      </c>
      <c r="B142" t="s">
        <v>324</v>
      </c>
      <c r="C142" t="s">
        <v>17</v>
      </c>
      <c r="D142" t="s">
        <v>11</v>
      </c>
      <c r="E142">
        <v>63</v>
      </c>
      <c r="F142" t="s">
        <v>12</v>
      </c>
      <c r="G142" t="s">
        <v>13</v>
      </c>
      <c r="H142" t="s">
        <v>14</v>
      </c>
    </row>
    <row r="143" spans="1:8" x14ac:dyDescent="0.2">
      <c r="A143" t="s">
        <v>325</v>
      </c>
      <c r="B143" t="s">
        <v>326</v>
      </c>
      <c r="C143" t="s">
        <v>10</v>
      </c>
      <c r="D143" t="s">
        <v>11</v>
      </c>
      <c r="E143">
        <v>18</v>
      </c>
      <c r="F143" t="s">
        <v>18</v>
      </c>
      <c r="G143" t="s">
        <v>19</v>
      </c>
      <c r="H143" t="s">
        <v>20</v>
      </c>
    </row>
    <row r="144" spans="1:8" x14ac:dyDescent="0.2">
      <c r="A144" t="s">
        <v>327</v>
      </c>
      <c r="B144" t="s">
        <v>328</v>
      </c>
      <c r="C144" t="s">
        <v>17</v>
      </c>
      <c r="D144" t="s">
        <v>11</v>
      </c>
      <c r="E144">
        <v>37</v>
      </c>
      <c r="F144" t="s">
        <v>12</v>
      </c>
      <c r="G144" t="s">
        <v>13</v>
      </c>
      <c r="H144" t="s">
        <v>20</v>
      </c>
    </row>
    <row r="145" spans="1:8" x14ac:dyDescent="0.2">
      <c r="A145" t="s">
        <v>329</v>
      </c>
      <c r="B145" t="s">
        <v>330</v>
      </c>
      <c r="C145" t="s">
        <v>17</v>
      </c>
      <c r="D145" t="s">
        <v>11</v>
      </c>
      <c r="E145">
        <v>38</v>
      </c>
      <c r="F145" t="s">
        <v>12</v>
      </c>
      <c r="G145" t="s">
        <v>13</v>
      </c>
      <c r="H145" t="s">
        <v>41</v>
      </c>
    </row>
    <row r="146" spans="1:8" x14ac:dyDescent="0.2">
      <c r="A146" t="s">
        <v>331</v>
      </c>
      <c r="B146" t="s">
        <v>332</v>
      </c>
      <c r="C146" t="s">
        <v>10</v>
      </c>
      <c r="D146" t="s">
        <v>11</v>
      </c>
      <c r="E146">
        <v>38</v>
      </c>
      <c r="F146" t="s">
        <v>12</v>
      </c>
      <c r="G146" t="s">
        <v>13</v>
      </c>
      <c r="H146" t="s">
        <v>20</v>
      </c>
    </row>
    <row r="147" spans="1:8" x14ac:dyDescent="0.2">
      <c r="A147" t="s">
        <v>333</v>
      </c>
      <c r="B147" t="s">
        <v>334</v>
      </c>
      <c r="C147" t="s">
        <v>10</v>
      </c>
      <c r="D147" t="s">
        <v>11</v>
      </c>
      <c r="E147">
        <v>25</v>
      </c>
      <c r="F147" t="s">
        <v>18</v>
      </c>
      <c r="G147" t="s">
        <v>13</v>
      </c>
      <c r="H147" t="s">
        <v>14</v>
      </c>
    </row>
    <row r="148" spans="1:8" x14ac:dyDescent="0.2">
      <c r="A148" t="s">
        <v>335</v>
      </c>
      <c r="B148" t="s">
        <v>336</v>
      </c>
      <c r="C148" t="s">
        <v>17</v>
      </c>
      <c r="D148" t="s">
        <v>11</v>
      </c>
      <c r="E148">
        <v>24</v>
      </c>
      <c r="F148" t="s">
        <v>12</v>
      </c>
      <c r="G148" t="s">
        <v>13</v>
      </c>
      <c r="H148" t="s">
        <v>20</v>
      </c>
    </row>
    <row r="149" spans="1:8" x14ac:dyDescent="0.2">
      <c r="A149" t="s">
        <v>337</v>
      </c>
      <c r="B149" t="s">
        <v>338</v>
      </c>
      <c r="C149" t="s">
        <v>17</v>
      </c>
      <c r="D149" t="s">
        <v>11</v>
      </c>
      <c r="E149">
        <v>33</v>
      </c>
      <c r="F149" t="s">
        <v>12</v>
      </c>
      <c r="G149" t="s">
        <v>13</v>
      </c>
      <c r="H149" t="s">
        <v>14</v>
      </c>
    </row>
    <row r="150" spans="1:8" x14ac:dyDescent="0.2">
      <c r="A150" t="s">
        <v>339</v>
      </c>
      <c r="B150" t="s">
        <v>340</v>
      </c>
      <c r="C150" t="s">
        <v>17</v>
      </c>
      <c r="D150" t="s">
        <v>11</v>
      </c>
      <c r="E150">
        <v>40</v>
      </c>
      <c r="F150" t="s">
        <v>12</v>
      </c>
      <c r="G150" t="s">
        <v>13</v>
      </c>
      <c r="H150" t="s">
        <v>14</v>
      </c>
    </row>
    <row r="151" spans="1:8" x14ac:dyDescent="0.2">
      <c r="A151" t="s">
        <v>341</v>
      </c>
      <c r="B151" t="s">
        <v>342</v>
      </c>
      <c r="C151" t="s">
        <v>10</v>
      </c>
      <c r="D151" t="s">
        <v>11</v>
      </c>
      <c r="E151">
        <v>28</v>
      </c>
      <c r="F151" t="s">
        <v>12</v>
      </c>
      <c r="G151" t="s">
        <v>13</v>
      </c>
      <c r="H151" t="s">
        <v>14</v>
      </c>
    </row>
    <row r="152" spans="1:8" x14ac:dyDescent="0.2">
      <c r="A152" t="s">
        <v>343</v>
      </c>
      <c r="B152" t="s">
        <v>344</v>
      </c>
      <c r="C152" t="s">
        <v>10</v>
      </c>
      <c r="D152" t="s">
        <v>11</v>
      </c>
      <c r="E152">
        <v>27</v>
      </c>
      <c r="F152" t="s">
        <v>18</v>
      </c>
      <c r="G152" t="s">
        <v>13</v>
      </c>
      <c r="H152" t="s">
        <v>20</v>
      </c>
    </row>
    <row r="153" spans="1:8" x14ac:dyDescent="0.2">
      <c r="A153" t="s">
        <v>345</v>
      </c>
      <c r="B153" t="s">
        <v>346</v>
      </c>
      <c r="C153" t="s">
        <v>10</v>
      </c>
      <c r="D153" t="s">
        <v>11</v>
      </c>
      <c r="E153">
        <v>24</v>
      </c>
      <c r="F153" t="s">
        <v>12</v>
      </c>
      <c r="G153" t="s">
        <v>13</v>
      </c>
      <c r="H153" t="s">
        <v>20</v>
      </c>
    </row>
    <row r="154" spans="1:8" x14ac:dyDescent="0.2">
      <c r="A154" t="s">
        <v>347</v>
      </c>
      <c r="B154" t="s">
        <v>348</v>
      </c>
      <c r="C154" t="s">
        <v>10</v>
      </c>
      <c r="D154" t="s">
        <v>11</v>
      </c>
      <c r="E154">
        <v>25</v>
      </c>
      <c r="F154" t="s">
        <v>12</v>
      </c>
      <c r="G154" t="s">
        <v>13</v>
      </c>
      <c r="H154" t="s">
        <v>20</v>
      </c>
    </row>
    <row r="155" spans="1:8" x14ac:dyDescent="0.2">
      <c r="A155" t="s">
        <v>349</v>
      </c>
      <c r="B155" t="s">
        <v>350</v>
      </c>
      <c r="C155" t="s">
        <v>10</v>
      </c>
      <c r="D155" t="s">
        <v>11</v>
      </c>
      <c r="E155">
        <v>28</v>
      </c>
      <c r="F155" t="s">
        <v>12</v>
      </c>
      <c r="G155" t="s">
        <v>13</v>
      </c>
      <c r="H155" t="s">
        <v>20</v>
      </c>
    </row>
    <row r="156" spans="1:8" x14ac:dyDescent="0.2">
      <c r="A156" t="s">
        <v>351</v>
      </c>
      <c r="B156" t="s">
        <v>352</v>
      </c>
      <c r="C156" t="s">
        <v>10</v>
      </c>
      <c r="D156" t="s">
        <v>11</v>
      </c>
      <c r="E156">
        <v>15</v>
      </c>
      <c r="F156" t="s">
        <v>18</v>
      </c>
      <c r="G156" t="s">
        <v>19</v>
      </c>
      <c r="H156" t="s">
        <v>20</v>
      </c>
    </row>
    <row r="157" spans="1:8" x14ac:dyDescent="0.2">
      <c r="A157" t="s">
        <v>353</v>
      </c>
      <c r="B157" t="s">
        <v>354</v>
      </c>
      <c r="C157" t="s">
        <v>17</v>
      </c>
      <c r="D157" t="s">
        <v>11</v>
      </c>
      <c r="E157">
        <v>40</v>
      </c>
      <c r="F157" t="s">
        <v>12</v>
      </c>
      <c r="G157" t="s">
        <v>13</v>
      </c>
      <c r="H157" t="s">
        <v>14</v>
      </c>
    </row>
    <row r="158" spans="1:8" x14ac:dyDescent="0.2">
      <c r="A158" t="s">
        <v>355</v>
      </c>
      <c r="B158" t="s">
        <v>356</v>
      </c>
      <c r="C158" t="s">
        <v>17</v>
      </c>
      <c r="D158" t="s">
        <v>11</v>
      </c>
      <c r="E158">
        <v>35</v>
      </c>
      <c r="F158" t="s">
        <v>12</v>
      </c>
      <c r="G158" t="s">
        <v>13</v>
      </c>
      <c r="H158" t="s">
        <v>20</v>
      </c>
    </row>
    <row r="159" spans="1:8" x14ac:dyDescent="0.2">
      <c r="A159" t="s">
        <v>357</v>
      </c>
      <c r="B159" t="s">
        <v>358</v>
      </c>
      <c r="C159" t="s">
        <v>10</v>
      </c>
      <c r="D159" t="s">
        <v>11</v>
      </c>
      <c r="E159">
        <v>9</v>
      </c>
      <c r="F159" t="s">
        <v>12</v>
      </c>
      <c r="G159" t="s">
        <v>13</v>
      </c>
      <c r="H159" t="s">
        <v>14</v>
      </c>
    </row>
    <row r="160" spans="1:8" x14ac:dyDescent="0.2">
      <c r="A160" t="s">
        <v>359</v>
      </c>
      <c r="B160" t="s">
        <v>360</v>
      </c>
      <c r="C160" t="s">
        <v>10</v>
      </c>
      <c r="D160" t="s">
        <v>11</v>
      </c>
      <c r="E160">
        <v>30</v>
      </c>
      <c r="F160" t="s">
        <v>12</v>
      </c>
      <c r="G160" t="s">
        <v>19</v>
      </c>
      <c r="H160" t="s">
        <v>14</v>
      </c>
    </row>
    <row r="161" spans="1:8" x14ac:dyDescent="0.2">
      <c r="A161" t="s">
        <v>361</v>
      </c>
      <c r="B161" t="s">
        <v>362</v>
      </c>
      <c r="C161" t="s">
        <v>10</v>
      </c>
      <c r="D161" t="s">
        <v>11</v>
      </c>
      <c r="E161">
        <v>24</v>
      </c>
      <c r="F161" t="s">
        <v>12</v>
      </c>
      <c r="G161" t="s">
        <v>13</v>
      </c>
      <c r="H161" t="s">
        <v>14</v>
      </c>
    </row>
    <row r="162" spans="1:8" x14ac:dyDescent="0.2">
      <c r="A162" t="s">
        <v>363</v>
      </c>
      <c r="B162" t="s">
        <v>364</v>
      </c>
      <c r="C162" t="s">
        <v>10</v>
      </c>
      <c r="D162" t="s">
        <v>11</v>
      </c>
      <c r="E162">
        <v>28</v>
      </c>
      <c r="F162" t="s">
        <v>18</v>
      </c>
      <c r="G162" t="s">
        <v>13</v>
      </c>
      <c r="H162" t="s">
        <v>14</v>
      </c>
    </row>
    <row r="163" spans="1:8" x14ac:dyDescent="0.2">
      <c r="A163" t="s">
        <v>365</v>
      </c>
      <c r="B163" t="s">
        <v>366</v>
      </c>
      <c r="C163" t="s">
        <v>17</v>
      </c>
      <c r="D163" t="s">
        <v>11</v>
      </c>
      <c r="E163">
        <v>65</v>
      </c>
      <c r="F163" t="s">
        <v>12</v>
      </c>
      <c r="G163" t="s">
        <v>13</v>
      </c>
      <c r="H163" t="s">
        <v>41</v>
      </c>
    </row>
    <row r="164" spans="1:8" x14ac:dyDescent="0.2">
      <c r="A164" t="s">
        <v>367</v>
      </c>
      <c r="B164" t="s">
        <v>368</v>
      </c>
      <c r="C164" t="s">
        <v>17</v>
      </c>
      <c r="D164" t="s">
        <v>11</v>
      </c>
      <c r="E164">
        <v>25</v>
      </c>
      <c r="F164" t="s">
        <v>12</v>
      </c>
      <c r="G164" t="s">
        <v>13</v>
      </c>
      <c r="H164" t="s">
        <v>14</v>
      </c>
    </row>
    <row r="165" spans="1:8" x14ac:dyDescent="0.2">
      <c r="A165" t="s">
        <v>369</v>
      </c>
      <c r="B165" t="s">
        <v>370</v>
      </c>
      <c r="C165" t="s">
        <v>17</v>
      </c>
      <c r="D165" t="s">
        <v>11</v>
      </c>
      <c r="E165">
        <v>33</v>
      </c>
      <c r="F165" t="s">
        <v>12</v>
      </c>
      <c r="G165" t="s">
        <v>13</v>
      </c>
      <c r="H165" t="s">
        <v>14</v>
      </c>
    </row>
    <row r="166" spans="1:8" x14ac:dyDescent="0.2">
      <c r="A166" t="s">
        <v>371</v>
      </c>
      <c r="B166" t="s">
        <v>372</v>
      </c>
      <c r="C166" t="s">
        <v>10</v>
      </c>
      <c r="D166" t="s">
        <v>11</v>
      </c>
      <c r="E166">
        <v>33</v>
      </c>
      <c r="F166" t="s">
        <v>12</v>
      </c>
      <c r="G166" t="s">
        <v>13</v>
      </c>
      <c r="H166" t="s">
        <v>14</v>
      </c>
    </row>
    <row r="167" spans="1:8" x14ac:dyDescent="0.2">
      <c r="A167" t="s">
        <v>373</v>
      </c>
      <c r="B167" t="s">
        <v>374</v>
      </c>
      <c r="C167" t="s">
        <v>17</v>
      </c>
      <c r="D167" t="s">
        <v>11</v>
      </c>
      <c r="E167">
        <v>27</v>
      </c>
      <c r="F167" t="s">
        <v>12</v>
      </c>
      <c r="G167" t="s">
        <v>13</v>
      </c>
      <c r="H167" t="s">
        <v>14</v>
      </c>
    </row>
    <row r="168" spans="1:8" x14ac:dyDescent="0.2">
      <c r="A168" t="s">
        <v>375</v>
      </c>
      <c r="B168" t="s">
        <v>376</v>
      </c>
      <c r="C168" t="s">
        <v>17</v>
      </c>
      <c r="D168" t="s">
        <v>11</v>
      </c>
      <c r="E168">
        <v>27</v>
      </c>
      <c r="F168" t="s">
        <v>12</v>
      </c>
      <c r="G168" t="s">
        <v>13</v>
      </c>
      <c r="H168" t="s">
        <v>20</v>
      </c>
    </row>
    <row r="169" spans="1:8" x14ac:dyDescent="0.2">
      <c r="A169" t="s">
        <v>377</v>
      </c>
      <c r="B169" t="s">
        <v>378</v>
      </c>
      <c r="C169" t="s">
        <v>10</v>
      </c>
      <c r="D169" t="s">
        <v>11</v>
      </c>
      <c r="E169">
        <v>26</v>
      </c>
      <c r="F169" t="s">
        <v>12</v>
      </c>
      <c r="G169" t="s">
        <v>13</v>
      </c>
      <c r="H169" t="s">
        <v>41</v>
      </c>
    </row>
    <row r="170" spans="1:8" x14ac:dyDescent="0.2">
      <c r="A170" t="s">
        <v>379</v>
      </c>
      <c r="B170" t="s">
        <v>380</v>
      </c>
      <c r="C170" t="s">
        <v>17</v>
      </c>
      <c r="D170" t="s">
        <v>11</v>
      </c>
      <c r="E170">
        <v>25</v>
      </c>
      <c r="F170" t="s">
        <v>12</v>
      </c>
      <c r="G170" t="s">
        <v>13</v>
      </c>
      <c r="H170" t="s">
        <v>20</v>
      </c>
    </row>
    <row r="171" spans="1:8" x14ac:dyDescent="0.2">
      <c r="A171" t="s">
        <v>381</v>
      </c>
      <c r="B171" t="s">
        <v>382</v>
      </c>
      <c r="C171" t="s">
        <v>17</v>
      </c>
      <c r="D171" t="s">
        <v>11</v>
      </c>
      <c r="E171">
        <v>25</v>
      </c>
      <c r="F171" t="s">
        <v>12</v>
      </c>
      <c r="G171" t="s">
        <v>19</v>
      </c>
      <c r="H171" t="s">
        <v>20</v>
      </c>
    </row>
    <row r="172" spans="1:8" x14ac:dyDescent="0.2">
      <c r="A172" t="s">
        <v>383</v>
      </c>
      <c r="B172" t="s">
        <v>384</v>
      </c>
      <c r="C172" t="s">
        <v>10</v>
      </c>
      <c r="D172" t="s">
        <v>11</v>
      </c>
      <c r="E172">
        <v>34</v>
      </c>
      <c r="F172" t="s">
        <v>12</v>
      </c>
      <c r="G172" t="s">
        <v>13</v>
      </c>
      <c r="H172" t="s">
        <v>41</v>
      </c>
    </row>
    <row r="173" spans="1:8" x14ac:dyDescent="0.2">
      <c r="A173" t="s">
        <v>385</v>
      </c>
      <c r="B173" t="s">
        <v>386</v>
      </c>
      <c r="C173" t="s">
        <v>17</v>
      </c>
      <c r="D173" t="s">
        <v>11</v>
      </c>
      <c r="E173">
        <v>25</v>
      </c>
      <c r="F173" t="s">
        <v>12</v>
      </c>
      <c r="G173" t="s">
        <v>13</v>
      </c>
      <c r="H173" t="s">
        <v>20</v>
      </c>
    </row>
    <row r="174" spans="1:8" x14ac:dyDescent="0.2">
      <c r="A174" t="s">
        <v>387</v>
      </c>
      <c r="B174" t="s">
        <v>388</v>
      </c>
      <c r="C174" t="s">
        <v>17</v>
      </c>
      <c r="D174" t="s">
        <v>11</v>
      </c>
      <c r="E174">
        <v>26</v>
      </c>
      <c r="F174" t="s">
        <v>18</v>
      </c>
      <c r="G174" t="s">
        <v>19</v>
      </c>
      <c r="H174" t="s">
        <v>14</v>
      </c>
    </row>
    <row r="175" spans="1:8" x14ac:dyDescent="0.2">
      <c r="A175" t="s">
        <v>389</v>
      </c>
      <c r="B175" t="s">
        <v>390</v>
      </c>
      <c r="C175" t="s">
        <v>17</v>
      </c>
      <c r="D175" t="s">
        <v>11</v>
      </c>
      <c r="E175">
        <v>21</v>
      </c>
      <c r="F175" t="s">
        <v>12</v>
      </c>
      <c r="G175" t="s">
        <v>13</v>
      </c>
      <c r="H175" t="s">
        <v>20</v>
      </c>
    </row>
    <row r="176" spans="1:8" x14ac:dyDescent="0.2">
      <c r="A176" t="s">
        <v>391</v>
      </c>
      <c r="B176" t="s">
        <v>392</v>
      </c>
      <c r="C176" t="s">
        <v>17</v>
      </c>
      <c r="D176" t="s">
        <v>11</v>
      </c>
      <c r="E176">
        <v>26</v>
      </c>
      <c r="F176" t="s">
        <v>12</v>
      </c>
      <c r="G176" t="s">
        <v>13</v>
      </c>
      <c r="H176" t="s">
        <v>41</v>
      </c>
    </row>
    <row r="177" spans="1:8" x14ac:dyDescent="0.2">
      <c r="A177" t="s">
        <v>393</v>
      </c>
      <c r="B177" t="s">
        <v>394</v>
      </c>
      <c r="C177" t="s">
        <v>17</v>
      </c>
      <c r="D177" t="s">
        <v>11</v>
      </c>
      <c r="E177">
        <v>25</v>
      </c>
      <c r="F177" t="s">
        <v>12</v>
      </c>
      <c r="G177" t="s">
        <v>19</v>
      </c>
      <c r="H177" t="s">
        <v>14</v>
      </c>
    </row>
    <row r="178" spans="1:8" x14ac:dyDescent="0.2">
      <c r="A178" t="s">
        <v>395</v>
      </c>
      <c r="B178" t="s">
        <v>396</v>
      </c>
      <c r="C178" t="s">
        <v>10</v>
      </c>
      <c r="D178" t="s">
        <v>11</v>
      </c>
      <c r="E178">
        <v>30</v>
      </c>
      <c r="F178" t="s">
        <v>12</v>
      </c>
      <c r="G178" t="s">
        <v>13</v>
      </c>
      <c r="H178" t="s">
        <v>14</v>
      </c>
    </row>
    <row r="179" spans="1:8" x14ac:dyDescent="0.2">
      <c r="A179" t="s">
        <v>397</v>
      </c>
      <c r="B179" t="s">
        <v>398</v>
      </c>
      <c r="C179" t="s">
        <v>10</v>
      </c>
      <c r="D179" t="s">
        <v>11</v>
      </c>
      <c r="E179">
        <v>9</v>
      </c>
      <c r="F179" t="s">
        <v>18</v>
      </c>
      <c r="G179" t="s">
        <v>13</v>
      </c>
      <c r="H179" t="s">
        <v>20</v>
      </c>
    </row>
    <row r="180" spans="1:8" x14ac:dyDescent="0.2">
      <c r="A180" t="s">
        <v>399</v>
      </c>
      <c r="B180" t="s">
        <v>400</v>
      </c>
      <c r="C180" t="s">
        <v>17</v>
      </c>
      <c r="D180" t="s">
        <v>11</v>
      </c>
      <c r="E180">
        <v>39</v>
      </c>
      <c r="F180" t="s">
        <v>12</v>
      </c>
      <c r="G180" t="s">
        <v>13</v>
      </c>
      <c r="H180" t="s">
        <v>14</v>
      </c>
    </row>
    <row r="181" spans="1:8" x14ac:dyDescent="0.2">
      <c r="A181" t="s">
        <v>401</v>
      </c>
      <c r="B181" t="s">
        <v>402</v>
      </c>
      <c r="C181" t="s">
        <v>17</v>
      </c>
      <c r="D181" t="s">
        <v>11</v>
      </c>
      <c r="E181">
        <v>35</v>
      </c>
      <c r="F181" t="s">
        <v>12</v>
      </c>
      <c r="G181" t="s">
        <v>13</v>
      </c>
      <c r="H181" t="s">
        <v>41</v>
      </c>
    </row>
    <row r="182" spans="1:8" x14ac:dyDescent="0.2">
      <c r="A182" t="s">
        <v>403</v>
      </c>
      <c r="B182" t="s">
        <v>404</v>
      </c>
      <c r="C182" t="s">
        <v>17</v>
      </c>
      <c r="D182" t="s">
        <v>11</v>
      </c>
      <c r="E182">
        <v>30</v>
      </c>
      <c r="F182" t="s">
        <v>12</v>
      </c>
      <c r="G182" t="s">
        <v>13</v>
      </c>
      <c r="H182" t="s">
        <v>14</v>
      </c>
    </row>
    <row r="183" spans="1:8" x14ac:dyDescent="0.2">
      <c r="A183" t="s">
        <v>405</v>
      </c>
      <c r="B183" t="s">
        <v>406</v>
      </c>
      <c r="C183" t="s">
        <v>17</v>
      </c>
      <c r="D183" t="s">
        <v>11</v>
      </c>
      <c r="E183">
        <v>45</v>
      </c>
      <c r="F183" t="s">
        <v>12</v>
      </c>
      <c r="G183" t="s">
        <v>13</v>
      </c>
      <c r="H183" t="s">
        <v>14</v>
      </c>
    </row>
    <row r="184" spans="1:8" x14ac:dyDescent="0.2">
      <c r="A184" t="s">
        <v>407</v>
      </c>
      <c r="B184" t="s">
        <v>408</v>
      </c>
      <c r="C184" t="s">
        <v>17</v>
      </c>
      <c r="D184" t="s">
        <v>11</v>
      </c>
      <c r="E184">
        <v>38</v>
      </c>
      <c r="F184" t="s">
        <v>12</v>
      </c>
      <c r="G184" t="s">
        <v>13</v>
      </c>
      <c r="H184" t="s">
        <v>14</v>
      </c>
    </row>
    <row r="185" spans="1:8" x14ac:dyDescent="0.2">
      <c r="A185" t="s">
        <v>409</v>
      </c>
      <c r="B185" t="s">
        <v>410</v>
      </c>
      <c r="C185" t="s">
        <v>17</v>
      </c>
      <c r="D185" t="s">
        <v>11</v>
      </c>
      <c r="E185">
        <v>30</v>
      </c>
      <c r="F185" t="s">
        <v>12</v>
      </c>
      <c r="G185" t="s">
        <v>13</v>
      </c>
      <c r="H185" t="s">
        <v>14</v>
      </c>
    </row>
    <row r="186" spans="1:8" x14ac:dyDescent="0.2">
      <c r="A186" t="s">
        <v>409</v>
      </c>
      <c r="B186" t="s">
        <v>411</v>
      </c>
      <c r="C186" t="s">
        <v>17</v>
      </c>
      <c r="D186" t="s">
        <v>11</v>
      </c>
      <c r="E186">
        <v>35</v>
      </c>
      <c r="F186" t="s">
        <v>18</v>
      </c>
      <c r="G186" t="s">
        <v>13</v>
      </c>
      <c r="H186" t="s">
        <v>20</v>
      </c>
    </row>
    <row r="187" spans="1:8" x14ac:dyDescent="0.2">
      <c r="A187" t="s">
        <v>412</v>
      </c>
      <c r="B187" t="s">
        <v>413</v>
      </c>
      <c r="C187" t="s">
        <v>17</v>
      </c>
      <c r="D187" t="s">
        <v>11</v>
      </c>
      <c r="E187">
        <v>40</v>
      </c>
      <c r="F187" t="s">
        <v>12</v>
      </c>
      <c r="G187" t="s">
        <v>13</v>
      </c>
      <c r="H187" t="s">
        <v>14</v>
      </c>
    </row>
    <row r="188" spans="1:8" x14ac:dyDescent="0.2">
      <c r="A188" t="s">
        <v>414</v>
      </c>
      <c r="B188" t="s">
        <v>415</v>
      </c>
      <c r="C188" t="s">
        <v>17</v>
      </c>
      <c r="D188" t="s">
        <v>11</v>
      </c>
      <c r="E188">
        <v>29</v>
      </c>
      <c r="F188" t="s">
        <v>12</v>
      </c>
      <c r="G188" t="s">
        <v>13</v>
      </c>
      <c r="H188" t="s">
        <v>20</v>
      </c>
    </row>
    <row r="189" spans="1:8" x14ac:dyDescent="0.2">
      <c r="A189" t="s">
        <v>416</v>
      </c>
      <c r="B189" t="s">
        <v>417</v>
      </c>
      <c r="C189" t="s">
        <v>17</v>
      </c>
      <c r="D189" t="s">
        <v>11</v>
      </c>
      <c r="E189">
        <v>45</v>
      </c>
      <c r="F189" t="s">
        <v>12</v>
      </c>
      <c r="G189" t="s">
        <v>13</v>
      </c>
      <c r="H189" t="s">
        <v>14</v>
      </c>
    </row>
    <row r="190" spans="1:8" x14ac:dyDescent="0.2">
      <c r="A190" t="s">
        <v>418</v>
      </c>
      <c r="B190" t="s">
        <v>419</v>
      </c>
      <c r="C190" t="s">
        <v>17</v>
      </c>
      <c r="D190" t="s">
        <v>11</v>
      </c>
      <c r="E190">
        <v>33</v>
      </c>
      <c r="F190" t="s">
        <v>12</v>
      </c>
      <c r="G190" t="s">
        <v>13</v>
      </c>
      <c r="H190" t="s">
        <v>20</v>
      </c>
    </row>
    <row r="191" spans="1:8" x14ac:dyDescent="0.2">
      <c r="A191" t="s">
        <v>420</v>
      </c>
      <c r="B191" t="s">
        <v>421</v>
      </c>
      <c r="C191" t="s">
        <v>17</v>
      </c>
      <c r="D191" t="s">
        <v>11</v>
      </c>
      <c r="E191">
        <v>35</v>
      </c>
      <c r="F191" t="s">
        <v>12</v>
      </c>
      <c r="G191" t="s">
        <v>13</v>
      </c>
      <c r="H191" t="s">
        <v>41</v>
      </c>
    </row>
    <row r="192" spans="1:8" x14ac:dyDescent="0.2">
      <c r="A192" t="s">
        <v>422</v>
      </c>
      <c r="B192" t="s">
        <v>423</v>
      </c>
      <c r="C192" t="s">
        <v>17</v>
      </c>
      <c r="D192" t="s">
        <v>11</v>
      </c>
      <c r="E192">
        <v>50</v>
      </c>
      <c r="F192" t="s">
        <v>12</v>
      </c>
      <c r="G192" t="s">
        <v>13</v>
      </c>
      <c r="H192" t="s">
        <v>20</v>
      </c>
    </row>
    <row r="193" spans="1:8" x14ac:dyDescent="0.2">
      <c r="A193" t="s">
        <v>424</v>
      </c>
      <c r="B193" t="s">
        <v>425</v>
      </c>
      <c r="C193" t="s">
        <v>10</v>
      </c>
      <c r="D193" t="s">
        <v>11</v>
      </c>
      <c r="E193">
        <v>23</v>
      </c>
      <c r="F193" t="s">
        <v>12</v>
      </c>
      <c r="G193" t="s">
        <v>13</v>
      </c>
      <c r="H193" t="s">
        <v>20</v>
      </c>
    </row>
    <row r="194" spans="1:8" x14ac:dyDescent="0.2">
      <c r="A194" t="s">
        <v>426</v>
      </c>
      <c r="B194" t="s">
        <v>427</v>
      </c>
      <c r="C194" t="s">
        <v>17</v>
      </c>
      <c r="D194" t="s">
        <v>11</v>
      </c>
      <c r="E194">
        <v>40</v>
      </c>
      <c r="F194" t="s">
        <v>12</v>
      </c>
      <c r="G194" t="s">
        <v>13</v>
      </c>
      <c r="H194" t="s">
        <v>14</v>
      </c>
    </row>
    <row r="195" spans="1:8" x14ac:dyDescent="0.2">
      <c r="A195" t="s">
        <v>428</v>
      </c>
      <c r="B195" t="s">
        <v>429</v>
      </c>
      <c r="C195" t="s">
        <v>17</v>
      </c>
      <c r="D195" t="s">
        <v>11</v>
      </c>
      <c r="E195">
        <v>50</v>
      </c>
      <c r="F195" t="s">
        <v>12</v>
      </c>
      <c r="G195" t="s">
        <v>13</v>
      </c>
      <c r="H195" t="s">
        <v>14</v>
      </c>
    </row>
    <row r="196" spans="1:8" x14ac:dyDescent="0.2">
      <c r="A196" t="s">
        <v>430</v>
      </c>
      <c r="B196" t="s">
        <v>431</v>
      </c>
      <c r="C196" t="s">
        <v>10</v>
      </c>
      <c r="D196" t="s">
        <v>11</v>
      </c>
      <c r="E196">
        <v>31</v>
      </c>
      <c r="F196" t="s">
        <v>12</v>
      </c>
      <c r="G196" t="s">
        <v>13</v>
      </c>
      <c r="H196" t="s">
        <v>14</v>
      </c>
    </row>
    <row r="197" spans="1:8" x14ac:dyDescent="0.2">
      <c r="A197" t="s">
        <v>432</v>
      </c>
      <c r="B197" t="s">
        <v>433</v>
      </c>
      <c r="C197" t="s">
        <v>17</v>
      </c>
      <c r="D197" t="s">
        <v>11</v>
      </c>
      <c r="E197">
        <v>33</v>
      </c>
      <c r="F197" t="s">
        <v>12</v>
      </c>
      <c r="G197" t="s">
        <v>13</v>
      </c>
      <c r="H197" t="s">
        <v>41</v>
      </c>
    </row>
    <row r="198" spans="1:8" x14ac:dyDescent="0.2">
      <c r="A198" t="s">
        <v>434</v>
      </c>
      <c r="B198" t="s">
        <v>435</v>
      </c>
      <c r="C198" t="s">
        <v>17</v>
      </c>
      <c r="D198" t="s">
        <v>11</v>
      </c>
      <c r="E198">
        <v>37</v>
      </c>
      <c r="F198" t="s">
        <v>12</v>
      </c>
      <c r="G198" t="s">
        <v>13</v>
      </c>
      <c r="H198" t="s">
        <v>41</v>
      </c>
    </row>
    <row r="199" spans="1:8" x14ac:dyDescent="0.2">
      <c r="A199" t="s">
        <v>436</v>
      </c>
      <c r="B199" t="s">
        <v>437</v>
      </c>
      <c r="C199" t="s">
        <v>17</v>
      </c>
      <c r="D199" t="s">
        <v>11</v>
      </c>
      <c r="E199">
        <v>35</v>
      </c>
      <c r="F199" t="s">
        <v>12</v>
      </c>
      <c r="G199" t="s">
        <v>13</v>
      </c>
      <c r="H199" t="s">
        <v>41</v>
      </c>
    </row>
    <row r="200" spans="1:8" x14ac:dyDescent="0.2">
      <c r="A200" t="s">
        <v>438</v>
      </c>
      <c r="B200" t="s">
        <v>439</v>
      </c>
      <c r="C200" t="s">
        <v>17</v>
      </c>
      <c r="D200" t="s">
        <v>11</v>
      </c>
      <c r="E200">
        <v>49</v>
      </c>
      <c r="F200" t="s">
        <v>12</v>
      </c>
      <c r="G200" t="s">
        <v>13</v>
      </c>
      <c r="H200" t="s">
        <v>14</v>
      </c>
    </row>
    <row r="201" spans="1:8" x14ac:dyDescent="0.2">
      <c r="A201" t="s">
        <v>440</v>
      </c>
      <c r="B201" t="s">
        <v>441</v>
      </c>
      <c r="C201" t="s">
        <v>17</v>
      </c>
      <c r="D201" t="s">
        <v>11</v>
      </c>
      <c r="E201">
        <v>42</v>
      </c>
      <c r="F201" t="s">
        <v>12</v>
      </c>
      <c r="G201" t="s">
        <v>13</v>
      </c>
      <c r="H201" t="s">
        <v>14</v>
      </c>
    </row>
    <row r="202" spans="1:8" x14ac:dyDescent="0.2">
      <c r="A202" t="s">
        <v>442</v>
      </c>
      <c r="B202" t="s">
        <v>443</v>
      </c>
      <c r="C202" t="s">
        <v>17</v>
      </c>
      <c r="D202" t="s">
        <v>11</v>
      </c>
      <c r="E202">
        <v>31</v>
      </c>
      <c r="F202" t="s">
        <v>12</v>
      </c>
      <c r="G202" t="s">
        <v>13</v>
      </c>
      <c r="H202" t="s">
        <v>14</v>
      </c>
    </row>
    <row r="203" spans="1:8" x14ac:dyDescent="0.2">
      <c r="A203" t="s">
        <v>444</v>
      </c>
      <c r="B203" t="s">
        <v>445</v>
      </c>
      <c r="C203" t="s">
        <v>10</v>
      </c>
      <c r="D203" t="s">
        <v>11</v>
      </c>
      <c r="E203">
        <v>34</v>
      </c>
      <c r="F203" t="s">
        <v>12</v>
      </c>
      <c r="G203" t="s">
        <v>13</v>
      </c>
      <c r="H203" t="s">
        <v>20</v>
      </c>
    </row>
    <row r="204" spans="1:8" x14ac:dyDescent="0.2">
      <c r="A204" t="s">
        <v>446</v>
      </c>
      <c r="B204" t="s">
        <v>447</v>
      </c>
      <c r="C204" t="s">
        <v>17</v>
      </c>
      <c r="D204" t="s">
        <v>11</v>
      </c>
      <c r="E204">
        <v>51</v>
      </c>
      <c r="F204" t="s">
        <v>12</v>
      </c>
      <c r="G204" t="s">
        <v>13</v>
      </c>
      <c r="H204" t="s">
        <v>41</v>
      </c>
    </row>
    <row r="205" spans="1:8" x14ac:dyDescent="0.2">
      <c r="A205" t="s">
        <v>448</v>
      </c>
      <c r="B205" t="s">
        <v>449</v>
      </c>
      <c r="C205" t="s">
        <v>17</v>
      </c>
      <c r="D205" t="s">
        <v>11</v>
      </c>
      <c r="E205">
        <v>39</v>
      </c>
      <c r="F205" t="s">
        <v>12</v>
      </c>
      <c r="G205" t="s">
        <v>13</v>
      </c>
      <c r="H205" t="s">
        <v>41</v>
      </c>
    </row>
    <row r="206" spans="1:8" x14ac:dyDescent="0.2">
      <c r="A206" t="s">
        <v>450</v>
      </c>
      <c r="B206" t="s">
        <v>451</v>
      </c>
      <c r="C206" t="s">
        <v>17</v>
      </c>
      <c r="D206" t="s">
        <v>11</v>
      </c>
      <c r="E206">
        <v>28</v>
      </c>
      <c r="F206" t="s">
        <v>12</v>
      </c>
      <c r="G206" t="s">
        <v>13</v>
      </c>
      <c r="H206" t="s">
        <v>14</v>
      </c>
    </row>
    <row r="207" spans="1:8" x14ac:dyDescent="0.2">
      <c r="A207" t="s">
        <v>452</v>
      </c>
      <c r="B207" t="s">
        <v>453</v>
      </c>
      <c r="C207" t="s">
        <v>17</v>
      </c>
      <c r="D207" t="s">
        <v>11</v>
      </c>
      <c r="E207">
        <v>23</v>
      </c>
      <c r="F207" t="s">
        <v>12</v>
      </c>
      <c r="G207" t="s">
        <v>13</v>
      </c>
      <c r="H207" t="s">
        <v>14</v>
      </c>
    </row>
    <row r="208" spans="1:8" x14ac:dyDescent="0.2">
      <c r="A208" t="s">
        <v>454</v>
      </c>
      <c r="B208" t="s">
        <v>455</v>
      </c>
      <c r="C208" t="s">
        <v>17</v>
      </c>
      <c r="D208" t="s">
        <v>11</v>
      </c>
      <c r="E208">
        <v>24</v>
      </c>
      <c r="F208" t="s">
        <v>12</v>
      </c>
      <c r="G208" t="s">
        <v>13</v>
      </c>
      <c r="H208" t="s">
        <v>14</v>
      </c>
    </row>
    <row r="209" spans="1:8" x14ac:dyDescent="0.2">
      <c r="A209" t="s">
        <v>456</v>
      </c>
      <c r="B209" t="s">
        <v>457</v>
      </c>
      <c r="C209" t="s">
        <v>17</v>
      </c>
      <c r="D209" t="s">
        <v>11</v>
      </c>
      <c r="E209">
        <v>40</v>
      </c>
      <c r="F209" t="s">
        <v>12</v>
      </c>
      <c r="G209" t="s">
        <v>13</v>
      </c>
      <c r="H209" t="s">
        <v>41</v>
      </c>
    </row>
    <row r="210" spans="1:8" x14ac:dyDescent="0.2">
      <c r="A210" t="s">
        <v>458</v>
      </c>
      <c r="B210" t="s">
        <v>459</v>
      </c>
      <c r="C210" t="s">
        <v>17</v>
      </c>
      <c r="D210" t="s">
        <v>11</v>
      </c>
      <c r="E210">
        <v>37</v>
      </c>
      <c r="F210" t="s">
        <v>12</v>
      </c>
      <c r="G210" t="s">
        <v>13</v>
      </c>
      <c r="H210" t="s">
        <v>14</v>
      </c>
    </row>
    <row r="211" spans="1:8" x14ac:dyDescent="0.2">
      <c r="A211" t="s">
        <v>460</v>
      </c>
      <c r="B211" t="s">
        <v>461</v>
      </c>
      <c r="C211" t="s">
        <v>17</v>
      </c>
      <c r="D211" t="s">
        <v>11</v>
      </c>
      <c r="E211">
        <v>30</v>
      </c>
      <c r="F211" t="s">
        <v>12</v>
      </c>
      <c r="G211" t="s">
        <v>13</v>
      </c>
      <c r="H211" t="s">
        <v>41</v>
      </c>
    </row>
    <row r="212" spans="1:8" x14ac:dyDescent="0.2">
      <c r="A212" t="s">
        <v>462</v>
      </c>
      <c r="B212" t="s">
        <v>463</v>
      </c>
      <c r="C212" t="s">
        <v>17</v>
      </c>
      <c r="D212" t="s">
        <v>11</v>
      </c>
      <c r="E212">
        <v>34</v>
      </c>
      <c r="F212" t="s">
        <v>12</v>
      </c>
      <c r="G212" t="s">
        <v>13</v>
      </c>
      <c r="H212" t="s">
        <v>41</v>
      </c>
    </row>
    <row r="213" spans="1:8" x14ac:dyDescent="0.2">
      <c r="A213" t="s">
        <v>464</v>
      </c>
      <c r="B213" t="s">
        <v>465</v>
      </c>
      <c r="C213" t="s">
        <v>17</v>
      </c>
      <c r="D213" t="s">
        <v>11</v>
      </c>
      <c r="E213">
        <v>37</v>
      </c>
      <c r="F213" t="s">
        <v>12</v>
      </c>
      <c r="G213" t="s">
        <v>13</v>
      </c>
      <c r="H213" t="s">
        <v>20</v>
      </c>
    </row>
    <row r="214" spans="1:8" x14ac:dyDescent="0.2">
      <c r="A214" t="s">
        <v>466</v>
      </c>
      <c r="B214" t="s">
        <v>467</v>
      </c>
      <c r="C214" t="s">
        <v>17</v>
      </c>
      <c r="D214" t="s">
        <v>11</v>
      </c>
      <c r="E214">
        <v>45</v>
      </c>
      <c r="F214" t="s">
        <v>12</v>
      </c>
      <c r="G214" t="s">
        <v>13</v>
      </c>
      <c r="H214" t="s">
        <v>41</v>
      </c>
    </row>
    <row r="215" spans="1:8" x14ac:dyDescent="0.2">
      <c r="A215" t="s">
        <v>468</v>
      </c>
      <c r="B215" t="s">
        <v>469</v>
      </c>
      <c r="C215" t="s">
        <v>17</v>
      </c>
      <c r="D215" t="s">
        <v>11</v>
      </c>
      <c r="E215">
        <v>21</v>
      </c>
      <c r="F215" t="s">
        <v>12</v>
      </c>
      <c r="G215" t="s">
        <v>19</v>
      </c>
      <c r="H215" t="s">
        <v>14</v>
      </c>
    </row>
    <row r="216" spans="1:8" x14ac:dyDescent="0.2">
      <c r="A216" t="s">
        <v>470</v>
      </c>
      <c r="B216" t="s">
        <v>471</v>
      </c>
      <c r="C216" t="s">
        <v>17</v>
      </c>
      <c r="D216" t="s">
        <v>11</v>
      </c>
      <c r="E216">
        <v>28</v>
      </c>
      <c r="F216" t="s">
        <v>12</v>
      </c>
      <c r="G216" t="s">
        <v>13</v>
      </c>
      <c r="H216" t="s">
        <v>14</v>
      </c>
    </row>
    <row r="217" spans="1:8" x14ac:dyDescent="0.2">
      <c r="A217" t="s">
        <v>472</v>
      </c>
      <c r="B217" t="s">
        <v>473</v>
      </c>
      <c r="C217" t="s">
        <v>17</v>
      </c>
      <c r="D217" t="s">
        <v>11</v>
      </c>
      <c r="E217">
        <v>24</v>
      </c>
      <c r="F217" t="s">
        <v>18</v>
      </c>
      <c r="G217" t="s">
        <v>13</v>
      </c>
      <c r="H217" t="s">
        <v>14</v>
      </c>
    </row>
    <row r="218" spans="1:8" x14ac:dyDescent="0.2">
      <c r="A218" t="s">
        <v>474</v>
      </c>
      <c r="B218" t="s">
        <v>475</v>
      </c>
      <c r="C218" t="s">
        <v>17</v>
      </c>
      <c r="D218" t="s">
        <v>11</v>
      </c>
      <c r="E218">
        <v>24</v>
      </c>
      <c r="F218" t="s">
        <v>18</v>
      </c>
      <c r="G218" t="s">
        <v>13</v>
      </c>
      <c r="H218" t="s">
        <v>14</v>
      </c>
    </row>
    <row r="219" spans="1:8" x14ac:dyDescent="0.2">
      <c r="A219" t="s">
        <v>476</v>
      </c>
      <c r="B219" t="s">
        <v>477</v>
      </c>
      <c r="C219" t="s">
        <v>17</v>
      </c>
      <c r="D219" t="s">
        <v>11</v>
      </c>
      <c r="E219">
        <v>37</v>
      </c>
      <c r="F219" t="s">
        <v>12</v>
      </c>
      <c r="G219" t="s">
        <v>13</v>
      </c>
      <c r="H219" t="s">
        <v>41</v>
      </c>
    </row>
    <row r="220" spans="1:8" x14ac:dyDescent="0.2">
      <c r="A220" t="s">
        <v>478</v>
      </c>
      <c r="B220" t="s">
        <v>479</v>
      </c>
      <c r="C220" t="s">
        <v>17</v>
      </c>
      <c r="D220" t="s">
        <v>11</v>
      </c>
      <c r="E220">
        <v>44</v>
      </c>
      <c r="F220" t="s">
        <v>12</v>
      </c>
      <c r="G220" t="s">
        <v>13</v>
      </c>
      <c r="H220" t="s">
        <v>14</v>
      </c>
    </row>
    <row r="221" spans="1:8" x14ac:dyDescent="0.2">
      <c r="A221" t="s">
        <v>480</v>
      </c>
      <c r="B221" t="s">
        <v>481</v>
      </c>
      <c r="C221" t="s">
        <v>10</v>
      </c>
      <c r="D221" t="s">
        <v>11</v>
      </c>
      <c r="E221">
        <v>30</v>
      </c>
      <c r="F221" t="s">
        <v>12</v>
      </c>
      <c r="G221" t="s">
        <v>13</v>
      </c>
      <c r="H221" t="s">
        <v>20</v>
      </c>
    </row>
    <row r="222" spans="1:8" x14ac:dyDescent="0.2">
      <c r="A222" t="s">
        <v>482</v>
      </c>
      <c r="B222" t="s">
        <v>483</v>
      </c>
      <c r="C222" t="s">
        <v>17</v>
      </c>
      <c r="D222" t="s">
        <v>11</v>
      </c>
      <c r="E222">
        <v>40</v>
      </c>
      <c r="F222" t="s">
        <v>12</v>
      </c>
      <c r="G222" t="s">
        <v>13</v>
      </c>
      <c r="H222" t="s">
        <v>14</v>
      </c>
    </row>
    <row r="223" spans="1:8" x14ac:dyDescent="0.2">
      <c r="A223" t="s">
        <v>484</v>
      </c>
      <c r="B223" t="s">
        <v>485</v>
      </c>
      <c r="C223" t="s">
        <v>10</v>
      </c>
      <c r="D223" t="s">
        <v>11</v>
      </c>
      <c r="E223">
        <v>38</v>
      </c>
      <c r="F223" t="s">
        <v>12</v>
      </c>
      <c r="G223" t="s">
        <v>13</v>
      </c>
      <c r="H223" t="s">
        <v>41</v>
      </c>
    </row>
    <row r="224" spans="1:8" x14ac:dyDescent="0.2">
      <c r="A224" t="s">
        <v>486</v>
      </c>
      <c r="B224" t="s">
        <v>487</v>
      </c>
      <c r="C224" t="s">
        <v>17</v>
      </c>
      <c r="D224" t="s">
        <v>11</v>
      </c>
      <c r="E224">
        <v>33</v>
      </c>
      <c r="F224" t="s">
        <v>12</v>
      </c>
      <c r="G224" t="s">
        <v>13</v>
      </c>
      <c r="H224" t="s">
        <v>14</v>
      </c>
    </row>
    <row r="225" spans="1:8" x14ac:dyDescent="0.2">
      <c r="A225" t="s">
        <v>488</v>
      </c>
      <c r="B225" t="s">
        <v>489</v>
      </c>
      <c r="C225" t="s">
        <v>17</v>
      </c>
      <c r="D225" t="s">
        <v>11</v>
      </c>
      <c r="E225">
        <v>38</v>
      </c>
      <c r="F225" t="s">
        <v>12</v>
      </c>
      <c r="G225" t="s">
        <v>13</v>
      </c>
      <c r="H225" t="s">
        <v>14</v>
      </c>
    </row>
    <row r="226" spans="1:8" x14ac:dyDescent="0.2">
      <c r="A226" t="s">
        <v>490</v>
      </c>
      <c r="B226" t="s">
        <v>491</v>
      </c>
      <c r="C226" t="s">
        <v>10</v>
      </c>
      <c r="D226" t="s">
        <v>11</v>
      </c>
      <c r="E226">
        <v>38</v>
      </c>
      <c r="F226" t="s">
        <v>12</v>
      </c>
      <c r="G226" t="s">
        <v>13</v>
      </c>
      <c r="H226" t="s">
        <v>20</v>
      </c>
    </row>
    <row r="227" spans="1:8" x14ac:dyDescent="0.2">
      <c r="A227" t="s">
        <v>492</v>
      </c>
      <c r="B227" t="s">
        <v>493</v>
      </c>
      <c r="D227" t="s">
        <v>11</v>
      </c>
      <c r="E227">
        <v>30</v>
      </c>
      <c r="F227" t="s">
        <v>12</v>
      </c>
      <c r="G227" t="s">
        <v>13</v>
      </c>
      <c r="H227" t="s">
        <v>20</v>
      </c>
    </row>
    <row r="228" spans="1:8" x14ac:dyDescent="0.2">
      <c r="A228" t="s">
        <v>494</v>
      </c>
      <c r="B228" t="s">
        <v>495</v>
      </c>
      <c r="C228" t="s">
        <v>17</v>
      </c>
      <c r="D228" t="s">
        <v>11</v>
      </c>
      <c r="E228">
        <v>37</v>
      </c>
      <c r="F228" t="s">
        <v>12</v>
      </c>
      <c r="G228" t="s">
        <v>13</v>
      </c>
      <c r="H228" t="s">
        <v>14</v>
      </c>
    </row>
    <row r="229" spans="1:8" x14ac:dyDescent="0.2">
      <c r="A229" t="s">
        <v>496</v>
      </c>
      <c r="B229" t="s">
        <v>497</v>
      </c>
      <c r="C229" t="s">
        <v>17</v>
      </c>
      <c r="D229" t="s">
        <v>11</v>
      </c>
      <c r="E229">
        <v>34</v>
      </c>
      <c r="F229" t="s">
        <v>12</v>
      </c>
      <c r="G229" t="s">
        <v>13</v>
      </c>
      <c r="H229" t="s">
        <v>20</v>
      </c>
    </row>
    <row r="230" spans="1:8" x14ac:dyDescent="0.2">
      <c r="A230" t="s">
        <v>498</v>
      </c>
      <c r="B230" t="s">
        <v>499</v>
      </c>
      <c r="C230" t="s">
        <v>17</v>
      </c>
      <c r="D230" t="s">
        <v>11</v>
      </c>
      <c r="E230">
        <v>56</v>
      </c>
      <c r="F230" t="s">
        <v>12</v>
      </c>
      <c r="G230" t="s">
        <v>13</v>
      </c>
      <c r="H230" t="s">
        <v>41</v>
      </c>
    </row>
    <row r="231" spans="1:8" x14ac:dyDescent="0.2">
      <c r="A231" t="s">
        <v>500</v>
      </c>
      <c r="B231" t="s">
        <v>501</v>
      </c>
      <c r="C231" t="s">
        <v>10</v>
      </c>
      <c r="D231" t="s">
        <v>11</v>
      </c>
      <c r="E231">
        <v>40</v>
      </c>
      <c r="F231" t="s">
        <v>18</v>
      </c>
      <c r="G231" t="s">
        <v>13</v>
      </c>
      <c r="H231" t="s">
        <v>14</v>
      </c>
    </row>
    <row r="232" spans="1:8" x14ac:dyDescent="0.2">
      <c r="A232" t="s">
        <v>502</v>
      </c>
      <c r="B232" t="s">
        <v>503</v>
      </c>
      <c r="C232" t="s">
        <v>10</v>
      </c>
      <c r="D232" t="s">
        <v>11</v>
      </c>
      <c r="E232">
        <v>38</v>
      </c>
      <c r="F232" t="s">
        <v>12</v>
      </c>
      <c r="G232" t="s">
        <v>13</v>
      </c>
      <c r="H232" t="s">
        <v>14</v>
      </c>
    </row>
    <row r="233" spans="1:8" x14ac:dyDescent="0.2">
      <c r="A233" t="s">
        <v>504</v>
      </c>
      <c r="B233" t="s">
        <v>505</v>
      </c>
      <c r="C233" t="s">
        <v>17</v>
      </c>
      <c r="D233" t="s">
        <v>11</v>
      </c>
      <c r="E233">
        <v>42</v>
      </c>
      <c r="F233" t="s">
        <v>12</v>
      </c>
      <c r="G233" t="s">
        <v>19</v>
      </c>
      <c r="H233" t="s">
        <v>14</v>
      </c>
    </row>
    <row r="234" spans="1:8" x14ac:dyDescent="0.2">
      <c r="A234" t="s">
        <v>506</v>
      </c>
      <c r="B234" t="s">
        <v>507</v>
      </c>
      <c r="C234" t="s">
        <v>17</v>
      </c>
      <c r="D234" t="s">
        <v>11</v>
      </c>
      <c r="E234">
        <v>24</v>
      </c>
      <c r="F234" t="s">
        <v>18</v>
      </c>
      <c r="G234" t="s">
        <v>13</v>
      </c>
      <c r="H234" t="s">
        <v>20</v>
      </c>
    </row>
    <row r="235" spans="1:8" x14ac:dyDescent="0.2">
      <c r="A235" t="s">
        <v>508</v>
      </c>
      <c r="B235" t="s">
        <v>509</v>
      </c>
      <c r="C235" t="s">
        <v>17</v>
      </c>
      <c r="D235" t="s">
        <v>11</v>
      </c>
      <c r="E235">
        <v>25</v>
      </c>
      <c r="F235" t="s">
        <v>18</v>
      </c>
      <c r="G235" t="s">
        <v>13</v>
      </c>
      <c r="H235" t="s">
        <v>14</v>
      </c>
    </row>
    <row r="236" spans="1:8" x14ac:dyDescent="0.2">
      <c r="A236" t="s">
        <v>510</v>
      </c>
      <c r="B236" t="s">
        <v>511</v>
      </c>
      <c r="C236" t="s">
        <v>17</v>
      </c>
      <c r="D236" t="s">
        <v>11</v>
      </c>
      <c r="E236">
        <v>36</v>
      </c>
      <c r="F236" t="s">
        <v>12</v>
      </c>
      <c r="G236" t="s">
        <v>13</v>
      </c>
      <c r="H236" t="s">
        <v>41</v>
      </c>
    </row>
    <row r="237" spans="1:8" x14ac:dyDescent="0.2">
      <c r="A237" t="s">
        <v>512</v>
      </c>
      <c r="B237" t="s">
        <v>513</v>
      </c>
      <c r="C237" t="s">
        <v>10</v>
      </c>
      <c r="D237" t="s">
        <v>11</v>
      </c>
      <c r="E237">
        <v>18</v>
      </c>
      <c r="F237" t="s">
        <v>12</v>
      </c>
      <c r="G237" t="s">
        <v>13</v>
      </c>
      <c r="H237" t="s">
        <v>14</v>
      </c>
    </row>
    <row r="238" spans="1:8" x14ac:dyDescent="0.2">
      <c r="A238" t="s">
        <v>514</v>
      </c>
      <c r="B238" t="s">
        <v>515</v>
      </c>
      <c r="C238" t="s">
        <v>17</v>
      </c>
      <c r="D238" t="s">
        <v>11</v>
      </c>
      <c r="E238">
        <v>30</v>
      </c>
      <c r="F238" t="s">
        <v>12</v>
      </c>
      <c r="G238" t="s">
        <v>13</v>
      </c>
      <c r="H238" t="s">
        <v>20</v>
      </c>
    </row>
    <row r="239" spans="1:8" x14ac:dyDescent="0.2">
      <c r="A239" t="s">
        <v>516</v>
      </c>
      <c r="B239" t="s">
        <v>517</v>
      </c>
      <c r="C239" t="s">
        <v>17</v>
      </c>
      <c r="D239" t="s">
        <v>11</v>
      </c>
      <c r="E239">
        <v>39</v>
      </c>
      <c r="F239" t="s">
        <v>12</v>
      </c>
      <c r="G239" t="s">
        <v>13</v>
      </c>
      <c r="H239" t="s">
        <v>20</v>
      </c>
    </row>
    <row r="240" spans="1:8" x14ac:dyDescent="0.2">
      <c r="A240" t="s">
        <v>518</v>
      </c>
      <c r="B240" t="s">
        <v>519</v>
      </c>
      <c r="C240" t="s">
        <v>17</v>
      </c>
      <c r="D240" t="s">
        <v>11</v>
      </c>
      <c r="E240">
        <v>45</v>
      </c>
      <c r="F240" t="s">
        <v>12</v>
      </c>
      <c r="G240" t="s">
        <v>13</v>
      </c>
      <c r="H240" t="s">
        <v>14</v>
      </c>
    </row>
    <row r="241" spans="1:8" x14ac:dyDescent="0.2">
      <c r="A241" t="s">
        <v>520</v>
      </c>
      <c r="B241" t="s">
        <v>521</v>
      </c>
      <c r="C241" t="s">
        <v>17</v>
      </c>
      <c r="D241" t="s">
        <v>11</v>
      </c>
      <c r="E241">
        <v>24</v>
      </c>
      <c r="F241" t="s">
        <v>12</v>
      </c>
      <c r="G241" t="s">
        <v>13</v>
      </c>
      <c r="H241" t="s">
        <v>14</v>
      </c>
    </row>
    <row r="242" spans="1:8" x14ac:dyDescent="0.2">
      <c r="A242" t="s">
        <v>522</v>
      </c>
      <c r="B242" t="s">
        <v>523</v>
      </c>
      <c r="C242" t="s">
        <v>10</v>
      </c>
      <c r="D242" t="s">
        <v>11</v>
      </c>
      <c r="E242">
        <v>9</v>
      </c>
      <c r="F242" t="s">
        <v>12</v>
      </c>
      <c r="G242" t="s">
        <v>13</v>
      </c>
      <c r="H242" t="s">
        <v>20</v>
      </c>
    </row>
    <row r="243" spans="1:8" x14ac:dyDescent="0.2">
      <c r="A243" t="s">
        <v>524</v>
      </c>
      <c r="B243" t="s">
        <v>525</v>
      </c>
      <c r="C243" t="s">
        <v>17</v>
      </c>
      <c r="D243" t="s">
        <v>11</v>
      </c>
      <c r="E243">
        <v>50</v>
      </c>
      <c r="F243" t="s">
        <v>12</v>
      </c>
      <c r="G243" t="s">
        <v>13</v>
      </c>
      <c r="H243" t="s">
        <v>20</v>
      </c>
    </row>
    <row r="244" spans="1:8" x14ac:dyDescent="0.2">
      <c r="A244" t="s">
        <v>526</v>
      </c>
      <c r="B244" t="s">
        <v>527</v>
      </c>
      <c r="C244" t="s">
        <v>17</v>
      </c>
      <c r="D244" t="s">
        <v>11</v>
      </c>
      <c r="E244">
        <v>22</v>
      </c>
      <c r="F244" t="s">
        <v>18</v>
      </c>
      <c r="G244" t="s">
        <v>13</v>
      </c>
      <c r="H244" t="s">
        <v>14</v>
      </c>
    </row>
    <row r="245" spans="1:8" x14ac:dyDescent="0.2">
      <c r="A245" t="s">
        <v>528</v>
      </c>
      <c r="B245" t="s">
        <v>529</v>
      </c>
      <c r="C245" t="s">
        <v>17</v>
      </c>
      <c r="D245" t="s">
        <v>11</v>
      </c>
      <c r="E245">
        <v>40</v>
      </c>
      <c r="F245" t="s">
        <v>12</v>
      </c>
      <c r="G245" t="s">
        <v>13</v>
      </c>
      <c r="H245" t="s">
        <v>20</v>
      </c>
    </row>
    <row r="246" spans="1:8" x14ac:dyDescent="0.2">
      <c r="A246" t="s">
        <v>530</v>
      </c>
      <c r="B246" t="s">
        <v>531</v>
      </c>
      <c r="C246" t="s">
        <v>17</v>
      </c>
      <c r="D246" t="s">
        <v>11</v>
      </c>
      <c r="E246">
        <v>36</v>
      </c>
      <c r="F246" t="s">
        <v>12</v>
      </c>
      <c r="G246" t="s">
        <v>13</v>
      </c>
      <c r="H246" t="s">
        <v>14</v>
      </c>
    </row>
    <row r="247" spans="1:8" x14ac:dyDescent="0.2">
      <c r="A247" t="s">
        <v>532</v>
      </c>
      <c r="B247" t="s">
        <v>533</v>
      </c>
      <c r="C247" t="s">
        <v>17</v>
      </c>
      <c r="D247" t="s">
        <v>11</v>
      </c>
      <c r="E247">
        <v>35</v>
      </c>
      <c r="F247" t="s">
        <v>12</v>
      </c>
      <c r="G247" t="s">
        <v>13</v>
      </c>
      <c r="H247" t="s">
        <v>20</v>
      </c>
    </row>
    <row r="248" spans="1:8" x14ac:dyDescent="0.2">
      <c r="A248" t="s">
        <v>534</v>
      </c>
      <c r="B248" t="s">
        <v>535</v>
      </c>
      <c r="C248" t="s">
        <v>17</v>
      </c>
      <c r="D248" t="s">
        <v>11</v>
      </c>
      <c r="E248">
        <v>35</v>
      </c>
      <c r="F248" t="s">
        <v>12</v>
      </c>
      <c r="G248" t="s">
        <v>13</v>
      </c>
      <c r="H248" t="s">
        <v>41</v>
      </c>
    </row>
    <row r="249" spans="1:8" x14ac:dyDescent="0.2">
      <c r="A249" t="s">
        <v>536</v>
      </c>
      <c r="B249" t="s">
        <v>537</v>
      </c>
      <c r="C249" t="s">
        <v>17</v>
      </c>
      <c r="D249" t="s">
        <v>11</v>
      </c>
      <c r="E249">
        <v>40</v>
      </c>
      <c r="F249" t="s">
        <v>12</v>
      </c>
      <c r="G249" t="s">
        <v>13</v>
      </c>
      <c r="H249" t="s">
        <v>41</v>
      </c>
    </row>
    <row r="250" spans="1:8" x14ac:dyDescent="0.2">
      <c r="A250" t="s">
        <v>538</v>
      </c>
      <c r="B250" t="s">
        <v>539</v>
      </c>
      <c r="C250" t="s">
        <v>17</v>
      </c>
      <c r="D250" t="s">
        <v>11</v>
      </c>
      <c r="E250">
        <v>32</v>
      </c>
      <c r="F250" t="s">
        <v>12</v>
      </c>
      <c r="G250" t="s">
        <v>13</v>
      </c>
      <c r="H250" t="s">
        <v>14</v>
      </c>
    </row>
    <row r="251" spans="1:8" x14ac:dyDescent="0.2">
      <c r="A251" t="s">
        <v>540</v>
      </c>
      <c r="B251" t="s">
        <v>541</v>
      </c>
      <c r="C251" t="s">
        <v>17</v>
      </c>
      <c r="D251" t="s">
        <v>11</v>
      </c>
      <c r="E251">
        <v>28</v>
      </c>
      <c r="F251" t="s">
        <v>12</v>
      </c>
      <c r="G251" t="s">
        <v>13</v>
      </c>
      <c r="H251" t="s">
        <v>20</v>
      </c>
    </row>
    <row r="252" spans="1:8" x14ac:dyDescent="0.2">
      <c r="A252" t="s">
        <v>542</v>
      </c>
      <c r="B252" t="s">
        <v>543</v>
      </c>
      <c r="C252" t="s">
        <v>17</v>
      </c>
      <c r="D252" t="s">
        <v>11</v>
      </c>
      <c r="E252">
        <v>25</v>
      </c>
      <c r="F252" t="s">
        <v>12</v>
      </c>
      <c r="G252" t="s">
        <v>13</v>
      </c>
      <c r="H252" t="s">
        <v>14</v>
      </c>
    </row>
    <row r="253" spans="1:8" x14ac:dyDescent="0.2">
      <c r="A253" t="s">
        <v>544</v>
      </c>
      <c r="B253" t="s">
        <v>545</v>
      </c>
      <c r="C253" t="s">
        <v>17</v>
      </c>
      <c r="D253" t="s">
        <v>11</v>
      </c>
      <c r="E253">
        <v>27</v>
      </c>
      <c r="F253" t="s">
        <v>12</v>
      </c>
      <c r="G253" t="s">
        <v>13</v>
      </c>
      <c r="H253" t="s">
        <v>20</v>
      </c>
    </row>
    <row r="254" spans="1:8" x14ac:dyDescent="0.2">
      <c r="A254" t="s">
        <v>546</v>
      </c>
      <c r="B254" t="s">
        <v>547</v>
      </c>
      <c r="C254" t="s">
        <v>17</v>
      </c>
      <c r="D254" t="s">
        <v>11</v>
      </c>
      <c r="E254">
        <v>28</v>
      </c>
      <c r="F254" t="s">
        <v>12</v>
      </c>
      <c r="G254" t="s">
        <v>13</v>
      </c>
      <c r="H254" t="s">
        <v>14</v>
      </c>
    </row>
    <row r="255" spans="1:8" x14ac:dyDescent="0.2">
      <c r="A255" t="s">
        <v>548</v>
      </c>
      <c r="B255" t="s">
        <v>549</v>
      </c>
      <c r="C255" t="s">
        <v>17</v>
      </c>
      <c r="D255" t="s">
        <v>11</v>
      </c>
      <c r="E255">
        <v>38</v>
      </c>
      <c r="F255" t="s">
        <v>12</v>
      </c>
      <c r="G255" t="s">
        <v>13</v>
      </c>
      <c r="H255" t="s">
        <v>14</v>
      </c>
    </row>
    <row r="256" spans="1:8" x14ac:dyDescent="0.2">
      <c r="A256" t="s">
        <v>550</v>
      </c>
      <c r="B256" t="s">
        <v>551</v>
      </c>
      <c r="C256" t="s">
        <v>17</v>
      </c>
      <c r="D256" t="s">
        <v>11</v>
      </c>
      <c r="E256">
        <v>17</v>
      </c>
      <c r="F256" t="s">
        <v>12</v>
      </c>
      <c r="G256" t="s">
        <v>13</v>
      </c>
      <c r="H256" t="s">
        <v>41</v>
      </c>
    </row>
    <row r="257" spans="1:8" x14ac:dyDescent="0.2">
      <c r="A257" t="s">
        <v>552</v>
      </c>
      <c r="B257" t="s">
        <v>553</v>
      </c>
      <c r="C257" t="s">
        <v>10</v>
      </c>
      <c r="D257" t="s">
        <v>11</v>
      </c>
      <c r="E257">
        <v>42</v>
      </c>
      <c r="F257" t="s">
        <v>12</v>
      </c>
      <c r="G257" t="s">
        <v>13</v>
      </c>
      <c r="H257" t="s">
        <v>14</v>
      </c>
    </row>
    <row r="258" spans="1:8" x14ac:dyDescent="0.2">
      <c r="A258" t="s">
        <v>554</v>
      </c>
      <c r="B258" t="s">
        <v>555</v>
      </c>
      <c r="C258" t="s">
        <v>17</v>
      </c>
      <c r="D258" t="s">
        <v>11</v>
      </c>
      <c r="E258">
        <v>42</v>
      </c>
      <c r="F258" t="s">
        <v>12</v>
      </c>
      <c r="G258" t="s">
        <v>13</v>
      </c>
      <c r="H258" t="s">
        <v>20</v>
      </c>
    </row>
    <row r="259" spans="1:8" x14ac:dyDescent="0.2">
      <c r="A259" t="s">
        <v>556</v>
      </c>
      <c r="B259" t="s">
        <v>557</v>
      </c>
      <c r="C259" t="s">
        <v>17</v>
      </c>
      <c r="D259" t="s">
        <v>11</v>
      </c>
      <c r="E259">
        <v>37</v>
      </c>
      <c r="F259" t="s">
        <v>12</v>
      </c>
      <c r="G259" t="s">
        <v>13</v>
      </c>
      <c r="H259" t="s">
        <v>20</v>
      </c>
    </row>
    <row r="260" spans="1:8" x14ac:dyDescent="0.2">
      <c r="A260" t="s">
        <v>558</v>
      </c>
      <c r="B260" t="s">
        <v>559</v>
      </c>
      <c r="C260" t="s">
        <v>17</v>
      </c>
      <c r="D260" t="s">
        <v>11</v>
      </c>
      <c r="E260">
        <v>42</v>
      </c>
      <c r="F260" t="s">
        <v>12</v>
      </c>
      <c r="G260" t="s">
        <v>13</v>
      </c>
      <c r="H260" t="s">
        <v>41</v>
      </c>
    </row>
    <row r="261" spans="1:8" x14ac:dyDescent="0.2">
      <c r="A261" t="s">
        <v>560</v>
      </c>
      <c r="B261" t="s">
        <v>561</v>
      </c>
      <c r="C261" t="s">
        <v>17</v>
      </c>
      <c r="D261" t="s">
        <v>11</v>
      </c>
      <c r="E261">
        <v>37</v>
      </c>
      <c r="F261" t="s">
        <v>12</v>
      </c>
      <c r="G261" t="s">
        <v>13</v>
      </c>
      <c r="H261" t="s">
        <v>20</v>
      </c>
    </row>
    <row r="262" spans="1:8" x14ac:dyDescent="0.2">
      <c r="A262" t="s">
        <v>562</v>
      </c>
      <c r="B262" t="s">
        <v>563</v>
      </c>
      <c r="C262" t="s">
        <v>17</v>
      </c>
      <c r="D262" t="s">
        <v>11</v>
      </c>
      <c r="E262">
        <v>46</v>
      </c>
      <c r="F262" t="s">
        <v>12</v>
      </c>
      <c r="G262" t="s">
        <v>13</v>
      </c>
      <c r="H262" t="s">
        <v>41</v>
      </c>
    </row>
    <row r="263" spans="1:8" x14ac:dyDescent="0.2">
      <c r="A263" t="s">
        <v>564</v>
      </c>
      <c r="B263" t="s">
        <v>565</v>
      </c>
      <c r="C263" t="s">
        <v>17</v>
      </c>
      <c r="D263" t="s">
        <v>11</v>
      </c>
      <c r="E263">
        <v>36</v>
      </c>
      <c r="F263" t="s">
        <v>12</v>
      </c>
      <c r="G263" t="s">
        <v>13</v>
      </c>
      <c r="H263" t="s">
        <v>14</v>
      </c>
    </row>
    <row r="264" spans="1:8" x14ac:dyDescent="0.2">
      <c r="A264" t="s">
        <v>566</v>
      </c>
      <c r="B264" t="s">
        <v>567</v>
      </c>
      <c r="C264" t="s">
        <v>10</v>
      </c>
      <c r="D264" t="s">
        <v>11</v>
      </c>
      <c r="E264">
        <v>26</v>
      </c>
      <c r="F264" t="s">
        <v>12</v>
      </c>
      <c r="G264" t="s">
        <v>13</v>
      </c>
      <c r="H264" t="s">
        <v>20</v>
      </c>
    </row>
    <row r="265" spans="1:8" x14ac:dyDescent="0.2">
      <c r="A265" t="s">
        <v>566</v>
      </c>
      <c r="B265" t="s">
        <v>568</v>
      </c>
      <c r="C265" t="s">
        <v>10</v>
      </c>
      <c r="D265" t="s">
        <v>11</v>
      </c>
      <c r="E265">
        <v>27</v>
      </c>
      <c r="F265" t="s">
        <v>12</v>
      </c>
      <c r="G265" t="s">
        <v>13</v>
      </c>
      <c r="H265" t="s">
        <v>41</v>
      </c>
    </row>
    <row r="266" spans="1:8" x14ac:dyDescent="0.2">
      <c r="A266" t="s">
        <v>569</v>
      </c>
      <c r="B266" t="s">
        <v>570</v>
      </c>
      <c r="C266" t="s">
        <v>10</v>
      </c>
      <c r="D266" t="s">
        <v>11</v>
      </c>
      <c r="E266">
        <v>25</v>
      </c>
      <c r="F266" t="s">
        <v>12</v>
      </c>
      <c r="G266" t="s">
        <v>13</v>
      </c>
      <c r="H266" t="s">
        <v>20</v>
      </c>
    </row>
    <row r="267" spans="1:8" x14ac:dyDescent="0.2">
      <c r="A267" t="s">
        <v>571</v>
      </c>
      <c r="B267" t="s">
        <v>572</v>
      </c>
      <c r="C267" t="s">
        <v>10</v>
      </c>
      <c r="D267" t="s">
        <v>11</v>
      </c>
      <c r="E267">
        <v>27</v>
      </c>
      <c r="F267" t="s">
        <v>18</v>
      </c>
      <c r="G267" t="s">
        <v>13</v>
      </c>
      <c r="H267" t="s">
        <v>20</v>
      </c>
    </row>
    <row r="268" spans="1:8" x14ac:dyDescent="0.2">
      <c r="A268" t="s">
        <v>573</v>
      </c>
      <c r="B268" t="s">
        <v>574</v>
      </c>
      <c r="C268" t="s">
        <v>10</v>
      </c>
      <c r="D268" t="s">
        <v>11</v>
      </c>
      <c r="E268">
        <v>27</v>
      </c>
      <c r="F268" t="s">
        <v>12</v>
      </c>
      <c r="G268" t="s">
        <v>13</v>
      </c>
      <c r="H268" t="s">
        <v>20</v>
      </c>
    </row>
    <row r="269" spans="1:8" x14ac:dyDescent="0.2">
      <c r="A269" t="s">
        <v>575</v>
      </c>
      <c r="B269" t="s">
        <v>576</v>
      </c>
      <c r="C269" t="s">
        <v>10</v>
      </c>
      <c r="D269" t="s">
        <v>11</v>
      </c>
      <c r="E269">
        <v>25</v>
      </c>
      <c r="F269" t="s">
        <v>12</v>
      </c>
      <c r="G269" t="s">
        <v>13</v>
      </c>
      <c r="H269" t="s">
        <v>14</v>
      </c>
    </row>
    <row r="270" spans="1:8" x14ac:dyDescent="0.2">
      <c r="A270" t="s">
        <v>577</v>
      </c>
      <c r="B270" t="s">
        <v>578</v>
      </c>
      <c r="D270" t="s">
        <v>11</v>
      </c>
      <c r="E270">
        <v>23</v>
      </c>
      <c r="F270" t="s">
        <v>12</v>
      </c>
      <c r="G270" t="s">
        <v>13</v>
      </c>
      <c r="H270" t="s">
        <v>20</v>
      </c>
    </row>
    <row r="271" spans="1:8" x14ac:dyDescent="0.2">
      <c r="A271" t="s">
        <v>579</v>
      </c>
      <c r="B271" t="s">
        <v>580</v>
      </c>
      <c r="C271" t="s">
        <v>10</v>
      </c>
      <c r="D271" t="s">
        <v>11</v>
      </c>
      <c r="E271">
        <v>26</v>
      </c>
      <c r="F271" t="s">
        <v>12</v>
      </c>
      <c r="G271" t="s">
        <v>13</v>
      </c>
      <c r="H271" t="s">
        <v>14</v>
      </c>
    </row>
    <row r="272" spans="1:8" x14ac:dyDescent="0.2">
      <c r="A272" t="s">
        <v>581</v>
      </c>
      <c r="B272" t="s">
        <v>582</v>
      </c>
      <c r="C272" t="s">
        <v>10</v>
      </c>
      <c r="D272" t="s">
        <v>11</v>
      </c>
      <c r="E272">
        <v>23</v>
      </c>
      <c r="F272" t="s">
        <v>12</v>
      </c>
      <c r="G272" t="s">
        <v>19</v>
      </c>
      <c r="H272" t="s">
        <v>20</v>
      </c>
    </row>
    <row r="273" spans="1:8" x14ac:dyDescent="0.2">
      <c r="A273" t="s">
        <v>583</v>
      </c>
      <c r="B273" t="s">
        <v>584</v>
      </c>
      <c r="C273" t="s">
        <v>10</v>
      </c>
      <c r="D273" t="s">
        <v>11</v>
      </c>
      <c r="E273">
        <v>28</v>
      </c>
      <c r="F273" t="s">
        <v>12</v>
      </c>
      <c r="G273" t="s">
        <v>13</v>
      </c>
      <c r="H273" t="s">
        <v>14</v>
      </c>
    </row>
    <row r="274" spans="1:8" x14ac:dyDescent="0.2">
      <c r="A274" t="s">
        <v>585</v>
      </c>
      <c r="B274" t="s">
        <v>586</v>
      </c>
      <c r="C274" t="s">
        <v>10</v>
      </c>
      <c r="D274" t="s">
        <v>11</v>
      </c>
      <c r="E274">
        <v>23</v>
      </c>
      <c r="F274" t="s">
        <v>12</v>
      </c>
      <c r="G274" t="s">
        <v>13</v>
      </c>
      <c r="H274" t="s">
        <v>14</v>
      </c>
    </row>
    <row r="275" spans="1:8" x14ac:dyDescent="0.2">
      <c r="A275" t="s">
        <v>587</v>
      </c>
      <c r="B275" t="s">
        <v>588</v>
      </c>
      <c r="C275" t="s">
        <v>17</v>
      </c>
      <c r="D275" t="s">
        <v>11</v>
      </c>
      <c r="E275">
        <v>22</v>
      </c>
      <c r="F275" t="s">
        <v>12</v>
      </c>
      <c r="G275" t="s">
        <v>13</v>
      </c>
      <c r="H275" t="s">
        <v>14</v>
      </c>
    </row>
    <row r="276" spans="1:8" x14ac:dyDescent="0.2">
      <c r="A276" t="s">
        <v>589</v>
      </c>
      <c r="B276" t="s">
        <v>590</v>
      </c>
      <c r="C276" t="s">
        <v>10</v>
      </c>
      <c r="D276" t="s">
        <v>11</v>
      </c>
      <c r="E276">
        <v>29</v>
      </c>
      <c r="F276" t="s">
        <v>18</v>
      </c>
      <c r="G276" t="s">
        <v>13</v>
      </c>
      <c r="H276" t="s">
        <v>14</v>
      </c>
    </row>
    <row r="277" spans="1:8" x14ac:dyDescent="0.2">
      <c r="A277" t="s">
        <v>591</v>
      </c>
      <c r="B277" t="s">
        <v>592</v>
      </c>
      <c r="C277" t="s">
        <v>10</v>
      </c>
      <c r="D277" t="s">
        <v>11</v>
      </c>
      <c r="E277">
        <v>30</v>
      </c>
      <c r="F277" t="s">
        <v>12</v>
      </c>
      <c r="G277" t="s">
        <v>13</v>
      </c>
      <c r="H277" t="s">
        <v>14</v>
      </c>
    </row>
    <row r="278" spans="1:8" x14ac:dyDescent="0.2">
      <c r="A278" t="s">
        <v>593</v>
      </c>
      <c r="B278" t="s">
        <v>594</v>
      </c>
      <c r="C278" t="s">
        <v>10</v>
      </c>
      <c r="D278" t="s">
        <v>11</v>
      </c>
      <c r="E278">
        <v>28</v>
      </c>
      <c r="F278" t="s">
        <v>12</v>
      </c>
      <c r="G278" t="s">
        <v>19</v>
      </c>
      <c r="H278" t="s">
        <v>20</v>
      </c>
    </row>
    <row r="279" spans="1:8" x14ac:dyDescent="0.2">
      <c r="A279" t="s">
        <v>595</v>
      </c>
      <c r="B279" t="s">
        <v>596</v>
      </c>
      <c r="D279" t="s">
        <v>11</v>
      </c>
      <c r="E279">
        <v>26</v>
      </c>
      <c r="F279" t="s">
        <v>12</v>
      </c>
      <c r="G279" t="s">
        <v>13</v>
      </c>
      <c r="H279" t="s">
        <v>20</v>
      </c>
    </row>
    <row r="280" spans="1:8" x14ac:dyDescent="0.2">
      <c r="A280" t="s">
        <v>597</v>
      </c>
      <c r="B280" t="s">
        <v>598</v>
      </c>
      <c r="C280" t="s">
        <v>10</v>
      </c>
      <c r="D280" t="s">
        <v>11</v>
      </c>
      <c r="E280">
        <v>25</v>
      </c>
      <c r="F280" t="s">
        <v>12</v>
      </c>
      <c r="G280" t="s">
        <v>19</v>
      </c>
      <c r="H280" t="s">
        <v>20</v>
      </c>
    </row>
    <row r="281" spans="1:8" x14ac:dyDescent="0.2">
      <c r="A281" t="s">
        <v>599</v>
      </c>
      <c r="B281" t="s">
        <v>600</v>
      </c>
      <c r="C281" t="s">
        <v>10</v>
      </c>
      <c r="D281" t="s">
        <v>11</v>
      </c>
      <c r="E281">
        <v>24</v>
      </c>
      <c r="F281" t="s">
        <v>12</v>
      </c>
      <c r="G281" t="s">
        <v>13</v>
      </c>
      <c r="H281" t="s">
        <v>14</v>
      </c>
    </row>
    <row r="282" spans="1:8" x14ac:dyDescent="0.2">
      <c r="A282" t="s">
        <v>601</v>
      </c>
      <c r="B282" t="s">
        <v>602</v>
      </c>
      <c r="C282" t="s">
        <v>10</v>
      </c>
      <c r="D282" t="s">
        <v>11</v>
      </c>
      <c r="E282">
        <v>25</v>
      </c>
      <c r="F282" t="s">
        <v>12</v>
      </c>
      <c r="G282" t="s">
        <v>13</v>
      </c>
      <c r="H282" t="s">
        <v>14</v>
      </c>
    </row>
    <row r="283" spans="1:8" x14ac:dyDescent="0.2">
      <c r="A283" t="s">
        <v>603</v>
      </c>
      <c r="B283" t="s">
        <v>604</v>
      </c>
      <c r="C283" t="s">
        <v>10</v>
      </c>
      <c r="D283" t="s">
        <v>11</v>
      </c>
      <c r="E283">
        <v>27</v>
      </c>
      <c r="F283" t="s">
        <v>12</v>
      </c>
      <c r="G283" t="s">
        <v>13</v>
      </c>
      <c r="H283" t="s">
        <v>14</v>
      </c>
    </row>
    <row r="284" spans="1:8" x14ac:dyDescent="0.2">
      <c r="A284" t="s">
        <v>605</v>
      </c>
      <c r="B284" t="s">
        <v>606</v>
      </c>
      <c r="C284" t="s">
        <v>10</v>
      </c>
      <c r="D284" t="s">
        <v>11</v>
      </c>
      <c r="E284">
        <v>27</v>
      </c>
      <c r="F284" t="s">
        <v>12</v>
      </c>
      <c r="G284" t="s">
        <v>13</v>
      </c>
      <c r="H284" t="s">
        <v>41</v>
      </c>
    </row>
    <row r="285" spans="1:8" x14ac:dyDescent="0.2">
      <c r="A285" t="s">
        <v>607</v>
      </c>
      <c r="B285" t="s">
        <v>608</v>
      </c>
      <c r="C285" t="s">
        <v>10</v>
      </c>
      <c r="D285" t="s">
        <v>11</v>
      </c>
      <c r="E285">
        <v>27</v>
      </c>
      <c r="F285" t="s">
        <v>18</v>
      </c>
      <c r="G285" t="s">
        <v>13</v>
      </c>
      <c r="H285" t="s">
        <v>20</v>
      </c>
    </row>
    <row r="286" spans="1:8" x14ac:dyDescent="0.2">
      <c r="A286" t="s">
        <v>609</v>
      </c>
      <c r="B286" t="s">
        <v>610</v>
      </c>
      <c r="C286" t="s">
        <v>10</v>
      </c>
      <c r="D286" t="s">
        <v>11</v>
      </c>
      <c r="E286">
        <v>24</v>
      </c>
      <c r="F286" t="s">
        <v>12</v>
      </c>
      <c r="G286" t="s">
        <v>13</v>
      </c>
      <c r="H286" t="s">
        <v>20</v>
      </c>
    </row>
    <row r="287" spans="1:8" x14ac:dyDescent="0.2">
      <c r="A287" t="s">
        <v>611</v>
      </c>
      <c r="B287" t="s">
        <v>612</v>
      </c>
      <c r="C287" t="s">
        <v>10</v>
      </c>
      <c r="D287" t="s">
        <v>11</v>
      </c>
      <c r="E287">
        <v>25</v>
      </c>
      <c r="F287" t="s">
        <v>12</v>
      </c>
      <c r="G287" t="s">
        <v>13</v>
      </c>
      <c r="H287" t="s">
        <v>20</v>
      </c>
    </row>
    <row r="288" spans="1:8" x14ac:dyDescent="0.2">
      <c r="A288" t="s">
        <v>613</v>
      </c>
      <c r="B288" t="s">
        <v>614</v>
      </c>
      <c r="C288" t="s">
        <v>10</v>
      </c>
      <c r="D288" t="s">
        <v>11</v>
      </c>
      <c r="E288">
        <v>27</v>
      </c>
      <c r="F288" t="s">
        <v>12</v>
      </c>
      <c r="G288" t="s">
        <v>13</v>
      </c>
      <c r="H288" t="s">
        <v>20</v>
      </c>
    </row>
    <row r="289" spans="1:8" x14ac:dyDescent="0.2">
      <c r="A289" t="s">
        <v>615</v>
      </c>
      <c r="B289" t="s">
        <v>616</v>
      </c>
      <c r="C289" t="s">
        <v>10</v>
      </c>
      <c r="D289" t="s">
        <v>11</v>
      </c>
      <c r="E289">
        <v>27</v>
      </c>
      <c r="F289" t="s">
        <v>12</v>
      </c>
      <c r="G289" t="s">
        <v>13</v>
      </c>
      <c r="H289"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9A7B-996F-47BC-8731-9F3F404B29E5}">
  <dimension ref="A1:P288"/>
  <sheetViews>
    <sheetView workbookViewId="0">
      <selection activeCell="H2" sqref="H2"/>
    </sheetView>
  </sheetViews>
  <sheetFormatPr defaultRowHeight="14.25" x14ac:dyDescent="0.2"/>
  <cols>
    <col min="1" max="1" width="10.875" style="8" bestFit="1" customWidth="1"/>
    <col min="2" max="2" width="6.125" style="6" bestFit="1" customWidth="1"/>
    <col min="3" max="3" width="10.75" bestFit="1" customWidth="1"/>
    <col min="4" max="4" width="10.75" customWidth="1"/>
    <col min="5" max="5" width="14" style="6" bestFit="1" customWidth="1"/>
    <col min="6" max="6" width="7.25" customWidth="1"/>
    <col min="7" max="7" width="9.875" customWidth="1"/>
    <col min="8" max="8" width="6" bestFit="1" customWidth="1"/>
    <col min="9" max="9" width="11.875" bestFit="1" customWidth="1"/>
    <col min="10" max="10" width="16.625" customWidth="1"/>
    <col min="11" max="11" width="15.25" customWidth="1"/>
    <col min="12" max="12" width="17.5" customWidth="1"/>
    <col min="13" max="13" width="10.375" customWidth="1"/>
    <col min="15" max="15" width="9.875" customWidth="1"/>
    <col min="16" max="17" width="8"/>
  </cols>
  <sheetData>
    <row r="1" spans="1:16" s="3" customFormat="1" x14ac:dyDescent="0.2">
      <c r="A1" s="7" t="s">
        <v>617</v>
      </c>
      <c r="B1" s="7" t="s">
        <v>684</v>
      </c>
      <c r="C1" s="3" t="s">
        <v>733</v>
      </c>
      <c r="D1" s="3" t="s">
        <v>989</v>
      </c>
      <c r="E1" s="3" t="s">
        <v>1</v>
      </c>
      <c r="F1" s="3" t="s">
        <v>2</v>
      </c>
      <c r="G1" s="3" t="s">
        <v>3</v>
      </c>
      <c r="H1" s="3" t="s">
        <v>1007</v>
      </c>
      <c r="I1" s="3" t="s">
        <v>4</v>
      </c>
      <c r="J1" s="3" t="s">
        <v>632</v>
      </c>
      <c r="K1" s="3" t="s">
        <v>5</v>
      </c>
      <c r="L1" s="3" t="s">
        <v>6</v>
      </c>
      <c r="M1" s="3" t="s">
        <v>7</v>
      </c>
      <c r="O1" s="3" t="s">
        <v>3</v>
      </c>
    </row>
    <row r="2" spans="1:16" x14ac:dyDescent="0.2">
      <c r="A2" s="2" t="s">
        <v>744</v>
      </c>
      <c r="B2" s="2" t="str">
        <f>TEXT(tbl_Data[[#This Row],[Date]],"ddd")</f>
        <v>Tue</v>
      </c>
      <c r="C2" t="s">
        <v>793</v>
      </c>
      <c r="D2" t="s">
        <v>734</v>
      </c>
      <c r="E2" t="s">
        <v>398</v>
      </c>
      <c r="F2" t="s">
        <v>10</v>
      </c>
      <c r="G2" t="s">
        <v>11</v>
      </c>
      <c r="H2" t="str">
        <f>_xlfn.XLOOKUP(tbl_Data[[#This Row],[Nationality]],$O$2:$O$16,$P$2:$P$16,,0)</f>
        <v>Asia</v>
      </c>
      <c r="I2">
        <v>9</v>
      </c>
      <c r="J2" t="str">
        <f>IF(tbl_Data[[#This Row],[Age]]&lt;15,"Children (&lt;15)",IF(tbl_Data[[#This Row],[Age]]&lt;25,"Youth (16-24)",IF(tbl_Data[[#This Row],[Age]]&lt;51,"Adults (25-50)","Old (&gt;51)")))</f>
        <v>Children (&lt;15)</v>
      </c>
      <c r="K2" t="s">
        <v>18</v>
      </c>
      <c r="L2" t="s">
        <v>13</v>
      </c>
      <c r="M2" t="s">
        <v>20</v>
      </c>
      <c r="O2" t="s">
        <v>11</v>
      </c>
      <c r="P2" t="s">
        <v>1004</v>
      </c>
    </row>
    <row r="3" spans="1:16" x14ac:dyDescent="0.2">
      <c r="A3" s="2" t="s">
        <v>744</v>
      </c>
      <c r="B3" s="2" t="str">
        <f>TEXT(tbl_Data[[#This Row],[Date]],"ddd")</f>
        <v>Tue</v>
      </c>
      <c r="C3" t="s">
        <v>794</v>
      </c>
      <c r="D3" t="s">
        <v>734</v>
      </c>
      <c r="E3" t="s">
        <v>396</v>
      </c>
      <c r="F3" t="s">
        <v>10</v>
      </c>
      <c r="G3" t="s">
        <v>11</v>
      </c>
      <c r="H3" t="str">
        <f>_xlfn.XLOOKUP(tbl_Data[[#This Row],[Nationality]],$O$2:$O$16,$P$2:$P$16,,0)</f>
        <v>Asia</v>
      </c>
      <c r="I3">
        <v>30</v>
      </c>
      <c r="J3" t="str">
        <f>IF(tbl_Data[[#This Row],[Age]]&lt;15,"Children (&lt;15)",IF(tbl_Data[[#This Row],[Age]]&lt;25,"Youth (16-24)",IF(tbl_Data[[#This Row],[Age]]&lt;51,"Adults (25-50)","Old (&gt;51)")))</f>
        <v>Adults (25-50)</v>
      </c>
      <c r="K3" t="s">
        <v>12</v>
      </c>
      <c r="L3" t="s">
        <v>13</v>
      </c>
      <c r="M3" t="s">
        <v>14</v>
      </c>
      <c r="O3" t="s">
        <v>83</v>
      </c>
      <c r="P3" t="s">
        <v>1004</v>
      </c>
    </row>
    <row r="4" spans="1:16" x14ac:dyDescent="0.2">
      <c r="A4" s="2" t="s">
        <v>744</v>
      </c>
      <c r="B4" s="2" t="str">
        <f>TEXT(tbl_Data[[#This Row],[Date]],"ddd")</f>
        <v>Tue</v>
      </c>
      <c r="C4" t="s">
        <v>795</v>
      </c>
      <c r="D4" t="s">
        <v>735</v>
      </c>
      <c r="E4" t="s">
        <v>394</v>
      </c>
      <c r="F4" t="s">
        <v>17</v>
      </c>
      <c r="G4" t="s">
        <v>11</v>
      </c>
      <c r="H4" t="str">
        <f>_xlfn.XLOOKUP(tbl_Data[[#This Row],[Nationality]],$O$2:$O$16,$P$2:$P$16,,0)</f>
        <v>Asia</v>
      </c>
      <c r="I4">
        <v>25</v>
      </c>
      <c r="J4" t="str">
        <f>IF(tbl_Data[[#This Row],[Age]]&lt;15,"Children (&lt;15)",IF(tbl_Data[[#This Row],[Age]]&lt;25,"Youth (16-24)",IF(tbl_Data[[#This Row],[Age]]&lt;51,"Adults (25-50)","Old (&gt;51)")))</f>
        <v>Adults (25-50)</v>
      </c>
      <c r="K4" t="s">
        <v>12</v>
      </c>
      <c r="L4" t="s">
        <v>19</v>
      </c>
      <c r="M4" t="s">
        <v>14</v>
      </c>
      <c r="O4" t="s">
        <v>183</v>
      </c>
      <c r="P4" t="s">
        <v>1004</v>
      </c>
    </row>
    <row r="5" spans="1:16" x14ac:dyDescent="0.2">
      <c r="A5" s="2" t="s">
        <v>744</v>
      </c>
      <c r="B5" s="2" t="str">
        <f>TEXT(tbl_Data[[#This Row],[Date]],"ddd")</f>
        <v>Tue</v>
      </c>
      <c r="C5" t="s">
        <v>796</v>
      </c>
      <c r="D5" t="s">
        <v>735</v>
      </c>
      <c r="E5" t="s">
        <v>392</v>
      </c>
      <c r="F5" t="s">
        <v>17</v>
      </c>
      <c r="G5" t="s">
        <v>11</v>
      </c>
      <c r="H5" t="str">
        <f>_xlfn.XLOOKUP(tbl_Data[[#This Row],[Nationality]],$O$2:$O$16,$P$2:$P$16,,0)</f>
        <v>Asia</v>
      </c>
      <c r="I5">
        <v>26</v>
      </c>
      <c r="J5" t="str">
        <f>IF(tbl_Data[[#This Row],[Age]]&lt;15,"Children (&lt;15)",IF(tbl_Data[[#This Row],[Age]]&lt;25,"Youth (16-24)",IF(tbl_Data[[#This Row],[Age]]&lt;51,"Adults (25-50)","Old (&gt;51)")))</f>
        <v>Adults (25-50)</v>
      </c>
      <c r="K5" t="s">
        <v>12</v>
      </c>
      <c r="L5" t="s">
        <v>13</v>
      </c>
      <c r="M5" t="s">
        <v>41</v>
      </c>
      <c r="O5" t="s">
        <v>272</v>
      </c>
      <c r="P5" t="s">
        <v>1004</v>
      </c>
    </row>
    <row r="6" spans="1:16" x14ac:dyDescent="0.2">
      <c r="A6" s="2" t="s">
        <v>744</v>
      </c>
      <c r="B6" s="2" t="str">
        <f>TEXT(tbl_Data[[#This Row],[Date]],"ddd")</f>
        <v>Tue</v>
      </c>
      <c r="C6" t="s">
        <v>797</v>
      </c>
      <c r="D6" t="s">
        <v>735</v>
      </c>
      <c r="E6" t="s">
        <v>390</v>
      </c>
      <c r="F6" t="s">
        <v>17</v>
      </c>
      <c r="G6" t="s">
        <v>11</v>
      </c>
      <c r="H6" t="str">
        <f>_xlfn.XLOOKUP(tbl_Data[[#This Row],[Nationality]],$O$2:$O$16,$P$2:$P$16,,0)</f>
        <v>Asia</v>
      </c>
      <c r="I6">
        <v>21</v>
      </c>
      <c r="J6" t="str">
        <f>IF(tbl_Data[[#This Row],[Age]]&lt;15,"Children (&lt;15)",IF(tbl_Data[[#This Row],[Age]]&lt;25,"Youth (16-24)",IF(tbl_Data[[#This Row],[Age]]&lt;51,"Adults (25-50)","Old (&gt;51)")))</f>
        <v>Youth (16-24)</v>
      </c>
      <c r="K6" t="s">
        <v>12</v>
      </c>
      <c r="L6" t="s">
        <v>13</v>
      </c>
      <c r="M6" t="s">
        <v>20</v>
      </c>
      <c r="O6" t="s">
        <v>62</v>
      </c>
      <c r="P6" t="s">
        <v>1004</v>
      </c>
    </row>
    <row r="7" spans="1:16" x14ac:dyDescent="0.2">
      <c r="A7" s="2" t="s">
        <v>744</v>
      </c>
      <c r="B7" s="2" t="str">
        <f>TEXT(tbl_Data[[#This Row],[Date]],"ddd")</f>
        <v>Tue</v>
      </c>
      <c r="C7" t="s">
        <v>798</v>
      </c>
      <c r="D7" t="s">
        <v>735</v>
      </c>
      <c r="E7" t="s">
        <v>388</v>
      </c>
      <c r="F7" t="s">
        <v>17</v>
      </c>
      <c r="G7" t="s">
        <v>11</v>
      </c>
      <c r="H7" t="str">
        <f>_xlfn.XLOOKUP(tbl_Data[[#This Row],[Nationality]],$O$2:$O$16,$P$2:$P$16,,0)</f>
        <v>Asia</v>
      </c>
      <c r="I7">
        <v>26</v>
      </c>
      <c r="J7" t="str">
        <f>IF(tbl_Data[[#This Row],[Age]]&lt;15,"Children (&lt;15)",IF(tbl_Data[[#This Row],[Age]]&lt;25,"Youth (16-24)",IF(tbl_Data[[#This Row],[Age]]&lt;51,"Adults (25-50)","Old (&gt;51)")))</f>
        <v>Adults (25-50)</v>
      </c>
      <c r="K7" t="s">
        <v>18</v>
      </c>
      <c r="L7" t="s">
        <v>19</v>
      </c>
      <c r="M7" t="s">
        <v>14</v>
      </c>
      <c r="O7" t="s">
        <v>209</v>
      </c>
      <c r="P7" t="s">
        <v>1004</v>
      </c>
    </row>
    <row r="8" spans="1:16" x14ac:dyDescent="0.2">
      <c r="A8" s="2" t="s">
        <v>744</v>
      </c>
      <c r="B8" s="2" t="str">
        <f>TEXT(tbl_Data[[#This Row],[Date]],"ddd")</f>
        <v>Tue</v>
      </c>
      <c r="C8" t="s">
        <v>799</v>
      </c>
      <c r="D8" t="s">
        <v>735</v>
      </c>
      <c r="E8" t="s">
        <v>386</v>
      </c>
      <c r="F8" t="s">
        <v>17</v>
      </c>
      <c r="G8" t="s">
        <v>11</v>
      </c>
      <c r="H8" t="str">
        <f>_xlfn.XLOOKUP(tbl_Data[[#This Row],[Nationality]],$O$2:$O$16,$P$2:$P$16,,0)</f>
        <v>Asia</v>
      </c>
      <c r="I8">
        <v>25</v>
      </c>
      <c r="J8" t="str">
        <f>IF(tbl_Data[[#This Row],[Age]]&lt;15,"Children (&lt;15)",IF(tbl_Data[[#This Row],[Age]]&lt;25,"Youth (16-24)",IF(tbl_Data[[#This Row],[Age]]&lt;51,"Adults (25-50)","Old (&gt;51)")))</f>
        <v>Adults (25-50)</v>
      </c>
      <c r="K8" t="s">
        <v>12</v>
      </c>
      <c r="L8" t="s">
        <v>13</v>
      </c>
      <c r="M8" t="s">
        <v>20</v>
      </c>
      <c r="O8" t="s">
        <v>237</v>
      </c>
      <c r="P8" t="s">
        <v>1005</v>
      </c>
    </row>
    <row r="9" spans="1:16" x14ac:dyDescent="0.2">
      <c r="A9" s="2" t="s">
        <v>744</v>
      </c>
      <c r="B9" s="2" t="str">
        <f>TEXT(tbl_Data[[#This Row],[Date]],"ddd")</f>
        <v>Tue</v>
      </c>
      <c r="C9" t="s">
        <v>800</v>
      </c>
      <c r="D9" t="s">
        <v>735</v>
      </c>
      <c r="E9" t="s">
        <v>384</v>
      </c>
      <c r="F9" t="s">
        <v>10</v>
      </c>
      <c r="G9" t="s">
        <v>11</v>
      </c>
      <c r="H9" t="str">
        <f>_xlfn.XLOOKUP(tbl_Data[[#This Row],[Nationality]],$O$2:$O$16,$P$2:$P$16,,0)</f>
        <v>Asia</v>
      </c>
      <c r="I9">
        <v>34</v>
      </c>
      <c r="J9" t="str">
        <f>IF(tbl_Data[[#This Row],[Age]]&lt;15,"Children (&lt;15)",IF(tbl_Data[[#This Row],[Age]]&lt;25,"Youth (16-24)",IF(tbl_Data[[#This Row],[Age]]&lt;51,"Adults (25-50)","Old (&gt;51)")))</f>
        <v>Adults (25-50)</v>
      </c>
      <c r="K9" t="s">
        <v>12</v>
      </c>
      <c r="L9" t="s">
        <v>13</v>
      </c>
      <c r="M9" t="s">
        <v>41</v>
      </c>
      <c r="O9" t="s">
        <v>644</v>
      </c>
      <c r="P9" t="s">
        <v>1004</v>
      </c>
    </row>
    <row r="10" spans="1:16" x14ac:dyDescent="0.2">
      <c r="A10" s="2" t="s">
        <v>744</v>
      </c>
      <c r="B10" s="2" t="str">
        <f>TEXT(tbl_Data[[#This Row],[Date]],"ddd")</f>
        <v>Tue</v>
      </c>
      <c r="C10" t="s">
        <v>801</v>
      </c>
      <c r="D10" t="s">
        <v>735</v>
      </c>
      <c r="E10" t="s">
        <v>382</v>
      </c>
      <c r="F10" t="s">
        <v>17</v>
      </c>
      <c r="G10" t="s">
        <v>11</v>
      </c>
      <c r="H10" t="str">
        <f>_xlfn.XLOOKUP(tbl_Data[[#This Row],[Nationality]],$O$2:$O$16,$P$2:$P$16,,0)</f>
        <v>Asia</v>
      </c>
      <c r="I10">
        <v>25</v>
      </c>
      <c r="J10" t="str">
        <f>IF(tbl_Data[[#This Row],[Age]]&lt;15,"Children (&lt;15)",IF(tbl_Data[[#This Row],[Age]]&lt;25,"Youth (16-24)",IF(tbl_Data[[#This Row],[Age]]&lt;51,"Adults (25-50)","Old (&gt;51)")))</f>
        <v>Adults (25-50)</v>
      </c>
      <c r="K10" t="s">
        <v>12</v>
      </c>
      <c r="L10" t="s">
        <v>19</v>
      </c>
      <c r="M10" t="s">
        <v>20</v>
      </c>
      <c r="O10" t="s">
        <v>163</v>
      </c>
      <c r="P10" t="s">
        <v>1005</v>
      </c>
    </row>
    <row r="11" spans="1:16" x14ac:dyDescent="0.2">
      <c r="A11" s="2" t="s">
        <v>744</v>
      </c>
      <c r="B11" s="2" t="str">
        <f>TEXT(tbl_Data[[#This Row],[Date]],"ddd")</f>
        <v>Tue</v>
      </c>
      <c r="C11" t="s">
        <v>802</v>
      </c>
      <c r="D11" t="s">
        <v>735</v>
      </c>
      <c r="E11" t="s">
        <v>380</v>
      </c>
      <c r="F11" t="s">
        <v>17</v>
      </c>
      <c r="G11" t="s">
        <v>11</v>
      </c>
      <c r="H11" t="str">
        <f>_xlfn.XLOOKUP(tbl_Data[[#This Row],[Nationality]],$O$2:$O$16,$P$2:$P$16,,0)</f>
        <v>Asia</v>
      </c>
      <c r="I11">
        <v>25</v>
      </c>
      <c r="J11" t="str">
        <f>IF(tbl_Data[[#This Row],[Age]]&lt;15,"Children (&lt;15)",IF(tbl_Data[[#This Row],[Age]]&lt;25,"Youth (16-24)",IF(tbl_Data[[#This Row],[Age]]&lt;51,"Adults (25-50)","Old (&gt;51)")))</f>
        <v>Adults (25-50)</v>
      </c>
      <c r="K11" t="s">
        <v>12</v>
      </c>
      <c r="L11" t="s">
        <v>13</v>
      </c>
      <c r="M11" t="s">
        <v>20</v>
      </c>
      <c r="O11" t="s">
        <v>636</v>
      </c>
      <c r="P11" t="s">
        <v>1004</v>
      </c>
    </row>
    <row r="12" spans="1:16" x14ac:dyDescent="0.2">
      <c r="A12" s="2" t="s">
        <v>744</v>
      </c>
      <c r="B12" s="2" t="str">
        <f>TEXT(tbl_Data[[#This Row],[Date]],"ddd")</f>
        <v>Tue</v>
      </c>
      <c r="C12" t="s">
        <v>803</v>
      </c>
      <c r="D12" t="s">
        <v>735</v>
      </c>
      <c r="E12" t="s">
        <v>378</v>
      </c>
      <c r="F12" t="s">
        <v>10</v>
      </c>
      <c r="G12" t="s">
        <v>11</v>
      </c>
      <c r="H12" t="str">
        <f>_xlfn.XLOOKUP(tbl_Data[[#This Row],[Nationality]],$O$2:$O$16,$P$2:$P$16,,0)</f>
        <v>Asia</v>
      </c>
      <c r="I12">
        <v>26</v>
      </c>
      <c r="J12" t="str">
        <f>IF(tbl_Data[[#This Row],[Age]]&lt;15,"Children (&lt;15)",IF(tbl_Data[[#This Row],[Age]]&lt;25,"Youth (16-24)",IF(tbl_Data[[#This Row],[Age]]&lt;51,"Adults (25-50)","Old (&gt;51)")))</f>
        <v>Adults (25-50)</v>
      </c>
      <c r="K12" t="s">
        <v>12</v>
      </c>
      <c r="L12" t="s">
        <v>13</v>
      </c>
      <c r="M12" t="s">
        <v>41</v>
      </c>
      <c r="O12" t="s">
        <v>635</v>
      </c>
      <c r="P12" t="s">
        <v>1005</v>
      </c>
    </row>
    <row r="13" spans="1:16" x14ac:dyDescent="0.2">
      <c r="A13" s="2" t="s">
        <v>744</v>
      </c>
      <c r="B13" s="2" t="str">
        <f>TEXT(tbl_Data[[#This Row],[Date]],"ddd")</f>
        <v>Tue</v>
      </c>
      <c r="C13" t="s">
        <v>804</v>
      </c>
      <c r="D13" t="s">
        <v>735</v>
      </c>
      <c r="E13" t="s">
        <v>376</v>
      </c>
      <c r="F13" t="s">
        <v>17</v>
      </c>
      <c r="G13" t="s">
        <v>11</v>
      </c>
      <c r="H13" t="str">
        <f>_xlfn.XLOOKUP(tbl_Data[[#This Row],[Nationality]],$O$2:$O$16,$P$2:$P$16,,0)</f>
        <v>Asia</v>
      </c>
      <c r="I13">
        <v>27</v>
      </c>
      <c r="J13" t="str">
        <f>IF(tbl_Data[[#This Row],[Age]]&lt;15,"Children (&lt;15)",IF(tbl_Data[[#This Row],[Age]]&lt;25,"Youth (16-24)",IF(tbl_Data[[#This Row],[Age]]&lt;51,"Adults (25-50)","Old (&gt;51)")))</f>
        <v>Adults (25-50)</v>
      </c>
      <c r="K13" t="s">
        <v>12</v>
      </c>
      <c r="L13" t="s">
        <v>13</v>
      </c>
      <c r="M13" t="s">
        <v>20</v>
      </c>
      <c r="O13" t="s">
        <v>114</v>
      </c>
      <c r="P13" t="s">
        <v>1004</v>
      </c>
    </row>
    <row r="14" spans="1:16" x14ac:dyDescent="0.2">
      <c r="A14" s="2" t="s">
        <v>744</v>
      </c>
      <c r="B14" s="2" t="str">
        <f>TEXT(tbl_Data[[#This Row],[Date]],"ddd")</f>
        <v>Tue</v>
      </c>
      <c r="C14" t="s">
        <v>804</v>
      </c>
      <c r="D14" t="s">
        <v>735</v>
      </c>
      <c r="E14" t="s">
        <v>374</v>
      </c>
      <c r="F14" t="s">
        <v>17</v>
      </c>
      <c r="G14" t="s">
        <v>11</v>
      </c>
      <c r="H14" t="str">
        <f>_xlfn.XLOOKUP(tbl_Data[[#This Row],[Nationality]],$O$2:$O$16,$P$2:$P$16,,0)</f>
        <v>Asia</v>
      </c>
      <c r="I14">
        <v>27</v>
      </c>
      <c r="J14" t="str">
        <f>IF(tbl_Data[[#This Row],[Age]]&lt;15,"Children (&lt;15)",IF(tbl_Data[[#This Row],[Age]]&lt;25,"Youth (16-24)",IF(tbl_Data[[#This Row],[Age]]&lt;51,"Adults (25-50)","Old (&gt;51)")))</f>
        <v>Adults (25-50)</v>
      </c>
      <c r="K14" t="s">
        <v>12</v>
      </c>
      <c r="L14" t="s">
        <v>13</v>
      </c>
      <c r="M14" t="s">
        <v>14</v>
      </c>
      <c r="O14" t="s">
        <v>634</v>
      </c>
      <c r="P14" t="s">
        <v>1005</v>
      </c>
    </row>
    <row r="15" spans="1:16" x14ac:dyDescent="0.2">
      <c r="A15" s="2" t="s">
        <v>744</v>
      </c>
      <c r="B15" s="2" t="str">
        <f>TEXT(tbl_Data[[#This Row],[Date]],"ddd")</f>
        <v>Tue</v>
      </c>
      <c r="C15" t="s">
        <v>805</v>
      </c>
      <c r="D15" t="s">
        <v>735</v>
      </c>
      <c r="E15" t="s">
        <v>372</v>
      </c>
      <c r="F15" t="s">
        <v>10</v>
      </c>
      <c r="G15" t="s">
        <v>11</v>
      </c>
      <c r="H15" t="str">
        <f>_xlfn.XLOOKUP(tbl_Data[[#This Row],[Nationality]],$O$2:$O$16,$P$2:$P$16,,0)</f>
        <v>Asia</v>
      </c>
      <c r="I15">
        <v>33</v>
      </c>
      <c r="J15" t="str">
        <f>IF(tbl_Data[[#This Row],[Age]]&lt;15,"Children (&lt;15)",IF(tbl_Data[[#This Row],[Age]]&lt;25,"Youth (16-24)",IF(tbl_Data[[#This Row],[Age]]&lt;51,"Adults (25-50)","Old (&gt;51)")))</f>
        <v>Adults (25-50)</v>
      </c>
      <c r="K15" t="s">
        <v>12</v>
      </c>
      <c r="L15" t="s">
        <v>13</v>
      </c>
      <c r="M15" t="s">
        <v>14</v>
      </c>
      <c r="O15" t="s">
        <v>117</v>
      </c>
      <c r="P15" t="s">
        <v>1006</v>
      </c>
    </row>
    <row r="16" spans="1:16" x14ac:dyDescent="0.2">
      <c r="A16" s="2" t="s">
        <v>744</v>
      </c>
      <c r="B16" s="2" t="str">
        <f>TEXT(tbl_Data[[#This Row],[Date]],"ddd")</f>
        <v>Tue</v>
      </c>
      <c r="C16" t="s">
        <v>806</v>
      </c>
      <c r="D16" t="s">
        <v>735</v>
      </c>
      <c r="E16" t="s">
        <v>370</v>
      </c>
      <c r="F16" t="s">
        <v>17</v>
      </c>
      <c r="G16" t="s">
        <v>11</v>
      </c>
      <c r="H16" t="str">
        <f>_xlfn.XLOOKUP(tbl_Data[[#This Row],[Nationality]],$O$2:$O$16,$P$2:$P$16,,0)</f>
        <v>Asia</v>
      </c>
      <c r="I16">
        <v>33</v>
      </c>
      <c r="J16" t="str">
        <f>IF(tbl_Data[[#This Row],[Age]]&lt;15,"Children (&lt;15)",IF(tbl_Data[[#This Row],[Age]]&lt;25,"Youth (16-24)",IF(tbl_Data[[#This Row],[Age]]&lt;51,"Adults (25-50)","Old (&gt;51)")))</f>
        <v>Adults (25-50)</v>
      </c>
      <c r="K16" t="s">
        <v>12</v>
      </c>
      <c r="L16" t="s">
        <v>13</v>
      </c>
      <c r="M16" t="s">
        <v>14</v>
      </c>
      <c r="O16" t="s">
        <v>40</v>
      </c>
      <c r="P16" t="s">
        <v>1005</v>
      </c>
    </row>
    <row r="17" spans="1:13" x14ac:dyDescent="0.2">
      <c r="A17" s="2" t="s">
        <v>744</v>
      </c>
      <c r="B17" s="2" t="str">
        <f>TEXT(tbl_Data[[#This Row],[Date]],"ddd")</f>
        <v>Tue</v>
      </c>
      <c r="C17" t="s">
        <v>807</v>
      </c>
      <c r="D17" t="s">
        <v>735</v>
      </c>
      <c r="E17" t="s">
        <v>368</v>
      </c>
      <c r="F17" t="s">
        <v>17</v>
      </c>
      <c r="G17" t="s">
        <v>11</v>
      </c>
      <c r="H17" t="str">
        <f>_xlfn.XLOOKUP(tbl_Data[[#This Row],[Nationality]],$O$2:$O$16,$P$2:$P$16,,0)</f>
        <v>Asia</v>
      </c>
      <c r="I17">
        <v>25</v>
      </c>
      <c r="J17" t="str">
        <f>IF(tbl_Data[[#This Row],[Age]]&lt;15,"Children (&lt;15)",IF(tbl_Data[[#This Row],[Age]]&lt;25,"Youth (16-24)",IF(tbl_Data[[#This Row],[Age]]&lt;51,"Adults (25-50)","Old (&gt;51)")))</f>
        <v>Adults (25-50)</v>
      </c>
      <c r="K17" t="s">
        <v>12</v>
      </c>
      <c r="L17" t="s">
        <v>13</v>
      </c>
      <c r="M17" t="s">
        <v>14</v>
      </c>
    </row>
    <row r="18" spans="1:13" x14ac:dyDescent="0.2">
      <c r="A18" s="2" t="s">
        <v>744</v>
      </c>
      <c r="B18" s="2" t="str">
        <f>TEXT(tbl_Data[[#This Row],[Date]],"ddd")</f>
        <v>Tue</v>
      </c>
      <c r="C18" t="s">
        <v>808</v>
      </c>
      <c r="D18" t="s">
        <v>735</v>
      </c>
      <c r="E18" t="s">
        <v>366</v>
      </c>
      <c r="F18" t="s">
        <v>17</v>
      </c>
      <c r="G18" t="s">
        <v>11</v>
      </c>
      <c r="H18" t="str">
        <f>_xlfn.XLOOKUP(tbl_Data[[#This Row],[Nationality]],$O$2:$O$16,$P$2:$P$16,,0)</f>
        <v>Asia</v>
      </c>
      <c r="I18">
        <v>65</v>
      </c>
      <c r="J18" t="str">
        <f>IF(tbl_Data[[#This Row],[Age]]&lt;15,"Children (&lt;15)",IF(tbl_Data[[#This Row],[Age]]&lt;25,"Youth (16-24)",IF(tbl_Data[[#This Row],[Age]]&lt;51,"Adults (25-50)","Old (&gt;51)")))</f>
        <v>Old (&gt;51)</v>
      </c>
      <c r="K18" t="s">
        <v>12</v>
      </c>
      <c r="L18" t="s">
        <v>13</v>
      </c>
      <c r="M18" t="s">
        <v>41</v>
      </c>
    </row>
    <row r="19" spans="1:13" x14ac:dyDescent="0.2">
      <c r="A19" s="2" t="s">
        <v>744</v>
      </c>
      <c r="B19" s="2" t="str">
        <f>TEXT(tbl_Data[[#This Row],[Date]],"ddd")</f>
        <v>Tue</v>
      </c>
      <c r="C19" t="s">
        <v>809</v>
      </c>
      <c r="D19" t="s">
        <v>735</v>
      </c>
      <c r="E19" t="s">
        <v>364</v>
      </c>
      <c r="F19" t="s">
        <v>10</v>
      </c>
      <c r="G19" t="s">
        <v>11</v>
      </c>
      <c r="H19" t="str">
        <f>_xlfn.XLOOKUP(tbl_Data[[#This Row],[Nationality]],$O$2:$O$16,$P$2:$P$16,,0)</f>
        <v>Asia</v>
      </c>
      <c r="I19">
        <v>28</v>
      </c>
      <c r="J19" t="str">
        <f>IF(tbl_Data[[#This Row],[Age]]&lt;15,"Children (&lt;15)",IF(tbl_Data[[#This Row],[Age]]&lt;25,"Youth (16-24)",IF(tbl_Data[[#This Row],[Age]]&lt;51,"Adults (25-50)","Old (&gt;51)")))</f>
        <v>Adults (25-50)</v>
      </c>
      <c r="K19" t="s">
        <v>18</v>
      </c>
      <c r="L19" t="s">
        <v>13</v>
      </c>
      <c r="M19" t="s">
        <v>14</v>
      </c>
    </row>
    <row r="20" spans="1:13" x14ac:dyDescent="0.2">
      <c r="A20" s="2" t="s">
        <v>744</v>
      </c>
      <c r="B20" s="2" t="str">
        <f>TEXT(tbl_Data[[#This Row],[Date]],"ddd")</f>
        <v>Tue</v>
      </c>
      <c r="C20" t="s">
        <v>810</v>
      </c>
      <c r="D20" t="s">
        <v>735</v>
      </c>
      <c r="E20" t="s">
        <v>362</v>
      </c>
      <c r="F20" t="s">
        <v>10</v>
      </c>
      <c r="G20" t="s">
        <v>11</v>
      </c>
      <c r="H20" t="str">
        <f>_xlfn.XLOOKUP(tbl_Data[[#This Row],[Nationality]],$O$2:$O$16,$P$2:$P$16,,0)</f>
        <v>Asia</v>
      </c>
      <c r="I20">
        <v>24</v>
      </c>
      <c r="J20" t="str">
        <f>IF(tbl_Data[[#This Row],[Age]]&lt;15,"Children (&lt;15)",IF(tbl_Data[[#This Row],[Age]]&lt;25,"Youth (16-24)",IF(tbl_Data[[#This Row],[Age]]&lt;51,"Adults (25-50)","Old (&gt;51)")))</f>
        <v>Youth (16-24)</v>
      </c>
      <c r="K20" t="s">
        <v>12</v>
      </c>
      <c r="L20" t="s">
        <v>13</v>
      </c>
      <c r="M20" t="s">
        <v>14</v>
      </c>
    </row>
    <row r="21" spans="1:13" x14ac:dyDescent="0.2">
      <c r="A21" s="2" t="s">
        <v>744</v>
      </c>
      <c r="B21" s="2" t="str">
        <f>TEXT(tbl_Data[[#This Row],[Date]],"ddd")</f>
        <v>Tue</v>
      </c>
      <c r="C21" t="s">
        <v>811</v>
      </c>
      <c r="D21" t="s">
        <v>735</v>
      </c>
      <c r="E21" t="s">
        <v>360</v>
      </c>
      <c r="F21" t="s">
        <v>10</v>
      </c>
      <c r="G21" t="s">
        <v>11</v>
      </c>
      <c r="H21" t="str">
        <f>_xlfn.XLOOKUP(tbl_Data[[#This Row],[Nationality]],$O$2:$O$16,$P$2:$P$16,,0)</f>
        <v>Asia</v>
      </c>
      <c r="I21">
        <v>30</v>
      </c>
      <c r="J21" t="str">
        <f>IF(tbl_Data[[#This Row],[Age]]&lt;15,"Children (&lt;15)",IF(tbl_Data[[#This Row],[Age]]&lt;25,"Youth (16-24)",IF(tbl_Data[[#This Row],[Age]]&lt;51,"Adults (25-50)","Old (&gt;51)")))</f>
        <v>Adults (25-50)</v>
      </c>
      <c r="K21" t="s">
        <v>12</v>
      </c>
      <c r="L21" t="s">
        <v>19</v>
      </c>
      <c r="M21" t="s">
        <v>14</v>
      </c>
    </row>
    <row r="22" spans="1:13" x14ac:dyDescent="0.2">
      <c r="A22" s="2" t="s">
        <v>744</v>
      </c>
      <c r="B22" s="2" t="str">
        <f>TEXT(tbl_Data[[#This Row],[Date]],"ddd")</f>
        <v>Tue</v>
      </c>
      <c r="C22" t="s">
        <v>812</v>
      </c>
      <c r="D22" t="s">
        <v>735</v>
      </c>
      <c r="E22" t="s">
        <v>358</v>
      </c>
      <c r="F22" t="s">
        <v>10</v>
      </c>
      <c r="G22" t="s">
        <v>11</v>
      </c>
      <c r="H22" t="str">
        <f>_xlfn.XLOOKUP(tbl_Data[[#This Row],[Nationality]],$O$2:$O$16,$P$2:$P$16,,0)</f>
        <v>Asia</v>
      </c>
      <c r="I22">
        <v>9</v>
      </c>
      <c r="J22" t="str">
        <f>IF(tbl_Data[[#This Row],[Age]]&lt;15,"Children (&lt;15)",IF(tbl_Data[[#This Row],[Age]]&lt;25,"Youth (16-24)",IF(tbl_Data[[#This Row],[Age]]&lt;51,"Adults (25-50)","Old (&gt;51)")))</f>
        <v>Children (&lt;15)</v>
      </c>
      <c r="K22" t="s">
        <v>12</v>
      </c>
      <c r="L22" t="s">
        <v>13</v>
      </c>
      <c r="M22" t="s">
        <v>14</v>
      </c>
    </row>
    <row r="23" spans="1:13" x14ac:dyDescent="0.2">
      <c r="A23" s="2" t="s">
        <v>744</v>
      </c>
      <c r="B23" s="2" t="str">
        <f>TEXT(tbl_Data[[#This Row],[Date]],"ddd")</f>
        <v>Tue</v>
      </c>
      <c r="C23" t="s">
        <v>813</v>
      </c>
      <c r="D23" t="s">
        <v>735</v>
      </c>
      <c r="E23" t="s">
        <v>356</v>
      </c>
      <c r="F23" t="s">
        <v>17</v>
      </c>
      <c r="G23" t="s">
        <v>11</v>
      </c>
      <c r="H23" t="str">
        <f>_xlfn.XLOOKUP(tbl_Data[[#This Row],[Nationality]],$O$2:$O$16,$P$2:$P$16,,0)</f>
        <v>Asia</v>
      </c>
      <c r="I23">
        <v>35</v>
      </c>
      <c r="J23" t="str">
        <f>IF(tbl_Data[[#This Row],[Age]]&lt;15,"Children (&lt;15)",IF(tbl_Data[[#This Row],[Age]]&lt;25,"Youth (16-24)",IF(tbl_Data[[#This Row],[Age]]&lt;51,"Adults (25-50)","Old (&gt;51)")))</f>
        <v>Adults (25-50)</v>
      </c>
      <c r="K23" t="s">
        <v>12</v>
      </c>
      <c r="L23" t="s">
        <v>13</v>
      </c>
      <c r="M23" t="s">
        <v>20</v>
      </c>
    </row>
    <row r="24" spans="1:13" x14ac:dyDescent="0.2">
      <c r="A24" s="2" t="s">
        <v>744</v>
      </c>
      <c r="B24" s="2" t="str">
        <f>TEXT(tbl_Data[[#This Row],[Date]],"ddd")</f>
        <v>Tue</v>
      </c>
      <c r="C24" t="s">
        <v>814</v>
      </c>
      <c r="D24" t="s">
        <v>735</v>
      </c>
      <c r="E24" t="s">
        <v>354</v>
      </c>
      <c r="F24" t="s">
        <v>17</v>
      </c>
      <c r="G24" t="s">
        <v>11</v>
      </c>
      <c r="H24" t="str">
        <f>_xlfn.XLOOKUP(tbl_Data[[#This Row],[Nationality]],$O$2:$O$16,$P$2:$P$16,,0)</f>
        <v>Asia</v>
      </c>
      <c r="I24">
        <v>40</v>
      </c>
      <c r="J24" t="str">
        <f>IF(tbl_Data[[#This Row],[Age]]&lt;15,"Children (&lt;15)",IF(tbl_Data[[#This Row],[Age]]&lt;25,"Youth (16-24)",IF(tbl_Data[[#This Row],[Age]]&lt;51,"Adults (25-50)","Old (&gt;51)")))</f>
        <v>Adults (25-50)</v>
      </c>
      <c r="K24" t="s">
        <v>12</v>
      </c>
      <c r="L24" t="s">
        <v>13</v>
      </c>
      <c r="M24" t="s">
        <v>14</v>
      </c>
    </row>
    <row r="25" spans="1:13" x14ac:dyDescent="0.2">
      <c r="A25" s="2" t="s">
        <v>744</v>
      </c>
      <c r="B25" s="2" t="str">
        <f>TEXT(tbl_Data[[#This Row],[Date]],"ddd")</f>
        <v>Tue</v>
      </c>
      <c r="C25" t="s">
        <v>815</v>
      </c>
      <c r="D25" t="s">
        <v>735</v>
      </c>
      <c r="E25" t="s">
        <v>352</v>
      </c>
      <c r="F25" t="s">
        <v>10</v>
      </c>
      <c r="G25" t="s">
        <v>11</v>
      </c>
      <c r="H25" t="str">
        <f>_xlfn.XLOOKUP(tbl_Data[[#This Row],[Nationality]],$O$2:$O$16,$P$2:$P$16,,0)</f>
        <v>Asia</v>
      </c>
      <c r="I25">
        <v>15</v>
      </c>
      <c r="J25" t="str">
        <f>IF(tbl_Data[[#This Row],[Age]]&lt;15,"Children (&lt;15)",IF(tbl_Data[[#This Row],[Age]]&lt;25,"Youth (16-24)",IF(tbl_Data[[#This Row],[Age]]&lt;51,"Adults (25-50)","Old (&gt;51)")))</f>
        <v>Youth (16-24)</v>
      </c>
      <c r="K25" t="s">
        <v>18</v>
      </c>
      <c r="L25" t="s">
        <v>19</v>
      </c>
      <c r="M25" t="s">
        <v>20</v>
      </c>
    </row>
    <row r="26" spans="1:13" x14ac:dyDescent="0.2">
      <c r="A26" s="2" t="s">
        <v>744</v>
      </c>
      <c r="B26" s="2" t="str">
        <f>TEXT(tbl_Data[[#This Row],[Date]],"ddd")</f>
        <v>Tue</v>
      </c>
      <c r="C26" t="s">
        <v>816</v>
      </c>
      <c r="D26" t="s">
        <v>735</v>
      </c>
      <c r="E26" t="s">
        <v>350</v>
      </c>
      <c r="F26" t="s">
        <v>10</v>
      </c>
      <c r="G26" t="s">
        <v>11</v>
      </c>
      <c r="H26" t="str">
        <f>_xlfn.XLOOKUP(tbl_Data[[#This Row],[Nationality]],$O$2:$O$16,$P$2:$P$16,,0)</f>
        <v>Asia</v>
      </c>
      <c r="I26">
        <v>28</v>
      </c>
      <c r="J26" t="str">
        <f>IF(tbl_Data[[#This Row],[Age]]&lt;15,"Children (&lt;15)",IF(tbl_Data[[#This Row],[Age]]&lt;25,"Youth (16-24)",IF(tbl_Data[[#This Row],[Age]]&lt;51,"Adults (25-50)","Old (&gt;51)")))</f>
        <v>Adults (25-50)</v>
      </c>
      <c r="K26" t="s">
        <v>12</v>
      </c>
      <c r="L26" t="s">
        <v>13</v>
      </c>
      <c r="M26" t="s">
        <v>20</v>
      </c>
    </row>
    <row r="27" spans="1:13" x14ac:dyDescent="0.2">
      <c r="A27" s="2" t="s">
        <v>744</v>
      </c>
      <c r="B27" s="2" t="str">
        <f>TEXT(tbl_Data[[#This Row],[Date]],"ddd")</f>
        <v>Tue</v>
      </c>
      <c r="C27" t="s">
        <v>817</v>
      </c>
      <c r="D27" t="s">
        <v>735</v>
      </c>
      <c r="E27" t="s">
        <v>348</v>
      </c>
      <c r="F27" t="s">
        <v>10</v>
      </c>
      <c r="G27" t="s">
        <v>11</v>
      </c>
      <c r="H27" t="str">
        <f>_xlfn.XLOOKUP(tbl_Data[[#This Row],[Nationality]],$O$2:$O$16,$P$2:$P$16,,0)</f>
        <v>Asia</v>
      </c>
      <c r="I27">
        <v>25</v>
      </c>
      <c r="J27" t="str">
        <f>IF(tbl_Data[[#This Row],[Age]]&lt;15,"Children (&lt;15)",IF(tbl_Data[[#This Row],[Age]]&lt;25,"Youth (16-24)",IF(tbl_Data[[#This Row],[Age]]&lt;51,"Adults (25-50)","Old (&gt;51)")))</f>
        <v>Adults (25-50)</v>
      </c>
      <c r="K27" t="s">
        <v>12</v>
      </c>
      <c r="L27" t="s">
        <v>13</v>
      </c>
      <c r="M27" t="s">
        <v>20</v>
      </c>
    </row>
    <row r="28" spans="1:13" x14ac:dyDescent="0.2">
      <c r="A28" s="2" t="s">
        <v>744</v>
      </c>
      <c r="B28" s="2" t="str">
        <f>TEXT(tbl_Data[[#This Row],[Date]],"ddd")</f>
        <v>Tue</v>
      </c>
      <c r="C28" t="s">
        <v>818</v>
      </c>
      <c r="D28" t="s">
        <v>735</v>
      </c>
      <c r="E28" t="s">
        <v>346</v>
      </c>
      <c r="F28" t="s">
        <v>10</v>
      </c>
      <c r="G28" t="s">
        <v>11</v>
      </c>
      <c r="H28" t="str">
        <f>_xlfn.XLOOKUP(tbl_Data[[#This Row],[Nationality]],$O$2:$O$16,$P$2:$P$16,,0)</f>
        <v>Asia</v>
      </c>
      <c r="I28">
        <v>24</v>
      </c>
      <c r="J28" t="str">
        <f>IF(tbl_Data[[#This Row],[Age]]&lt;15,"Children (&lt;15)",IF(tbl_Data[[#This Row],[Age]]&lt;25,"Youth (16-24)",IF(tbl_Data[[#This Row],[Age]]&lt;51,"Adults (25-50)","Old (&gt;51)")))</f>
        <v>Youth (16-24)</v>
      </c>
      <c r="K28" t="s">
        <v>12</v>
      </c>
      <c r="L28" t="s">
        <v>13</v>
      </c>
      <c r="M28" t="s">
        <v>20</v>
      </c>
    </row>
    <row r="29" spans="1:13" x14ac:dyDescent="0.2">
      <c r="A29" s="2" t="s">
        <v>744</v>
      </c>
      <c r="B29" s="2" t="str">
        <f>TEXT(tbl_Data[[#This Row],[Date]],"ddd")</f>
        <v>Tue</v>
      </c>
      <c r="C29" t="s">
        <v>819</v>
      </c>
      <c r="D29" t="s">
        <v>735</v>
      </c>
      <c r="E29" t="s">
        <v>344</v>
      </c>
      <c r="F29" t="s">
        <v>10</v>
      </c>
      <c r="G29" t="s">
        <v>11</v>
      </c>
      <c r="H29" t="str">
        <f>_xlfn.XLOOKUP(tbl_Data[[#This Row],[Nationality]],$O$2:$O$16,$P$2:$P$16,,0)</f>
        <v>Asia</v>
      </c>
      <c r="I29">
        <v>27</v>
      </c>
      <c r="J29" t="str">
        <f>IF(tbl_Data[[#This Row],[Age]]&lt;15,"Children (&lt;15)",IF(tbl_Data[[#This Row],[Age]]&lt;25,"Youth (16-24)",IF(tbl_Data[[#This Row],[Age]]&lt;51,"Adults (25-50)","Old (&gt;51)")))</f>
        <v>Adults (25-50)</v>
      </c>
      <c r="K29" t="s">
        <v>18</v>
      </c>
      <c r="L29" t="s">
        <v>13</v>
      </c>
      <c r="M29" t="s">
        <v>20</v>
      </c>
    </row>
    <row r="30" spans="1:13" x14ac:dyDescent="0.2">
      <c r="A30" s="2" t="s">
        <v>744</v>
      </c>
      <c r="B30" s="2" t="str">
        <f>TEXT(tbl_Data[[#This Row],[Date]],"ddd")</f>
        <v>Tue</v>
      </c>
      <c r="C30" t="s">
        <v>820</v>
      </c>
      <c r="D30" t="s">
        <v>735</v>
      </c>
      <c r="E30" t="s">
        <v>342</v>
      </c>
      <c r="F30" t="s">
        <v>10</v>
      </c>
      <c r="G30" t="s">
        <v>11</v>
      </c>
      <c r="H30" t="str">
        <f>_xlfn.XLOOKUP(tbl_Data[[#This Row],[Nationality]],$O$2:$O$16,$P$2:$P$16,,0)</f>
        <v>Asia</v>
      </c>
      <c r="I30">
        <v>28</v>
      </c>
      <c r="J30" t="str">
        <f>IF(tbl_Data[[#This Row],[Age]]&lt;15,"Children (&lt;15)",IF(tbl_Data[[#This Row],[Age]]&lt;25,"Youth (16-24)",IF(tbl_Data[[#This Row],[Age]]&lt;51,"Adults (25-50)","Old (&gt;51)")))</f>
        <v>Adults (25-50)</v>
      </c>
      <c r="K30" t="s">
        <v>12</v>
      </c>
      <c r="L30" t="s">
        <v>13</v>
      </c>
      <c r="M30" t="s">
        <v>14</v>
      </c>
    </row>
    <row r="31" spans="1:13" x14ac:dyDescent="0.2">
      <c r="A31" s="2" t="s">
        <v>744</v>
      </c>
      <c r="B31" s="2" t="str">
        <f>TEXT(tbl_Data[[#This Row],[Date]],"ddd")</f>
        <v>Tue</v>
      </c>
      <c r="C31" t="s">
        <v>821</v>
      </c>
      <c r="D31" t="s">
        <v>735</v>
      </c>
      <c r="E31" t="s">
        <v>340</v>
      </c>
      <c r="F31" t="s">
        <v>17</v>
      </c>
      <c r="G31" t="s">
        <v>11</v>
      </c>
      <c r="H31" t="str">
        <f>_xlfn.XLOOKUP(tbl_Data[[#This Row],[Nationality]],$O$2:$O$16,$P$2:$P$16,,0)</f>
        <v>Asia</v>
      </c>
      <c r="I31">
        <v>40</v>
      </c>
      <c r="J31" t="str">
        <f>IF(tbl_Data[[#This Row],[Age]]&lt;15,"Children (&lt;15)",IF(tbl_Data[[#This Row],[Age]]&lt;25,"Youth (16-24)",IF(tbl_Data[[#This Row],[Age]]&lt;51,"Adults (25-50)","Old (&gt;51)")))</f>
        <v>Adults (25-50)</v>
      </c>
      <c r="K31" t="s">
        <v>12</v>
      </c>
      <c r="L31" t="s">
        <v>13</v>
      </c>
      <c r="M31" t="s">
        <v>14</v>
      </c>
    </row>
    <row r="32" spans="1:13" x14ac:dyDescent="0.2">
      <c r="A32" s="2" t="s">
        <v>744</v>
      </c>
      <c r="B32" s="2" t="str">
        <f>TEXT(tbl_Data[[#This Row],[Date]],"ddd")</f>
        <v>Tue</v>
      </c>
      <c r="C32" t="s">
        <v>822</v>
      </c>
      <c r="D32" t="s">
        <v>735</v>
      </c>
      <c r="E32" t="s">
        <v>338</v>
      </c>
      <c r="F32" t="s">
        <v>17</v>
      </c>
      <c r="G32" t="s">
        <v>11</v>
      </c>
      <c r="H32" t="str">
        <f>_xlfn.XLOOKUP(tbl_Data[[#This Row],[Nationality]],$O$2:$O$16,$P$2:$P$16,,0)</f>
        <v>Asia</v>
      </c>
      <c r="I32">
        <v>33</v>
      </c>
      <c r="J32" t="str">
        <f>IF(tbl_Data[[#This Row],[Age]]&lt;15,"Children (&lt;15)",IF(tbl_Data[[#This Row],[Age]]&lt;25,"Youth (16-24)",IF(tbl_Data[[#This Row],[Age]]&lt;51,"Adults (25-50)","Old (&gt;51)")))</f>
        <v>Adults (25-50)</v>
      </c>
      <c r="K32" t="s">
        <v>12</v>
      </c>
      <c r="L32" t="s">
        <v>13</v>
      </c>
      <c r="M32" t="s">
        <v>14</v>
      </c>
    </row>
    <row r="33" spans="1:13" x14ac:dyDescent="0.2">
      <c r="A33" s="2" t="s">
        <v>744</v>
      </c>
      <c r="B33" s="2" t="str">
        <f>TEXT(tbl_Data[[#This Row],[Date]],"ddd")</f>
        <v>Tue</v>
      </c>
      <c r="C33" t="s">
        <v>823</v>
      </c>
      <c r="D33" t="s">
        <v>735</v>
      </c>
      <c r="E33" t="s">
        <v>336</v>
      </c>
      <c r="F33" t="s">
        <v>17</v>
      </c>
      <c r="G33" t="s">
        <v>11</v>
      </c>
      <c r="H33" t="str">
        <f>_xlfn.XLOOKUP(tbl_Data[[#This Row],[Nationality]],$O$2:$O$16,$P$2:$P$16,,0)</f>
        <v>Asia</v>
      </c>
      <c r="I33">
        <v>24</v>
      </c>
      <c r="J33" t="str">
        <f>IF(tbl_Data[[#This Row],[Age]]&lt;15,"Children (&lt;15)",IF(tbl_Data[[#This Row],[Age]]&lt;25,"Youth (16-24)",IF(tbl_Data[[#This Row],[Age]]&lt;51,"Adults (25-50)","Old (&gt;51)")))</f>
        <v>Youth (16-24)</v>
      </c>
      <c r="K33" t="s">
        <v>12</v>
      </c>
      <c r="L33" t="s">
        <v>13</v>
      </c>
      <c r="M33" t="s">
        <v>20</v>
      </c>
    </row>
    <row r="34" spans="1:13" x14ac:dyDescent="0.2">
      <c r="A34" s="2" t="s">
        <v>744</v>
      </c>
      <c r="B34" s="2" t="str">
        <f>TEXT(tbl_Data[[#This Row],[Date]],"ddd")</f>
        <v>Tue</v>
      </c>
      <c r="C34" t="s">
        <v>824</v>
      </c>
      <c r="D34" t="s">
        <v>735</v>
      </c>
      <c r="E34" t="s">
        <v>334</v>
      </c>
      <c r="F34" t="s">
        <v>10</v>
      </c>
      <c r="G34" t="s">
        <v>11</v>
      </c>
      <c r="H34" t="str">
        <f>_xlfn.XLOOKUP(tbl_Data[[#This Row],[Nationality]],$O$2:$O$16,$P$2:$P$16,,0)</f>
        <v>Asia</v>
      </c>
      <c r="I34">
        <v>25</v>
      </c>
      <c r="J34" t="str">
        <f>IF(tbl_Data[[#This Row],[Age]]&lt;15,"Children (&lt;15)",IF(tbl_Data[[#This Row],[Age]]&lt;25,"Youth (16-24)",IF(tbl_Data[[#This Row],[Age]]&lt;51,"Adults (25-50)","Old (&gt;51)")))</f>
        <v>Adults (25-50)</v>
      </c>
      <c r="K34" t="s">
        <v>18</v>
      </c>
      <c r="L34" t="s">
        <v>13</v>
      </c>
      <c r="M34" t="s">
        <v>14</v>
      </c>
    </row>
    <row r="35" spans="1:13" x14ac:dyDescent="0.2">
      <c r="A35" s="2" t="s">
        <v>744</v>
      </c>
      <c r="B35" s="2" t="str">
        <f>TEXT(tbl_Data[[#This Row],[Date]],"ddd")</f>
        <v>Tue</v>
      </c>
      <c r="C35" t="s">
        <v>825</v>
      </c>
      <c r="D35" t="s">
        <v>735</v>
      </c>
      <c r="E35" t="s">
        <v>332</v>
      </c>
      <c r="F35" t="s">
        <v>10</v>
      </c>
      <c r="G35" t="s">
        <v>11</v>
      </c>
      <c r="H35" t="str">
        <f>_xlfn.XLOOKUP(tbl_Data[[#This Row],[Nationality]],$O$2:$O$16,$P$2:$P$16,,0)</f>
        <v>Asia</v>
      </c>
      <c r="I35">
        <v>38</v>
      </c>
      <c r="J35" t="str">
        <f>IF(tbl_Data[[#This Row],[Age]]&lt;15,"Children (&lt;15)",IF(tbl_Data[[#This Row],[Age]]&lt;25,"Youth (16-24)",IF(tbl_Data[[#This Row],[Age]]&lt;51,"Adults (25-50)","Old (&gt;51)")))</f>
        <v>Adults (25-50)</v>
      </c>
      <c r="K35" t="s">
        <v>12</v>
      </c>
      <c r="L35" t="s">
        <v>13</v>
      </c>
      <c r="M35" t="s">
        <v>20</v>
      </c>
    </row>
    <row r="36" spans="1:13" x14ac:dyDescent="0.2">
      <c r="A36" s="2" t="s">
        <v>744</v>
      </c>
      <c r="B36" s="2" t="str">
        <f>TEXT(tbl_Data[[#This Row],[Date]],"ddd")</f>
        <v>Tue</v>
      </c>
      <c r="C36" t="s">
        <v>826</v>
      </c>
      <c r="D36" t="s">
        <v>735</v>
      </c>
      <c r="E36" t="s">
        <v>330</v>
      </c>
      <c r="F36" t="s">
        <v>17</v>
      </c>
      <c r="G36" t="s">
        <v>11</v>
      </c>
      <c r="H36" t="str">
        <f>_xlfn.XLOOKUP(tbl_Data[[#This Row],[Nationality]],$O$2:$O$16,$P$2:$P$16,,0)</f>
        <v>Asia</v>
      </c>
      <c r="I36">
        <v>38</v>
      </c>
      <c r="J36" t="str">
        <f>IF(tbl_Data[[#This Row],[Age]]&lt;15,"Children (&lt;15)",IF(tbl_Data[[#This Row],[Age]]&lt;25,"Youth (16-24)",IF(tbl_Data[[#This Row],[Age]]&lt;51,"Adults (25-50)","Old (&gt;51)")))</f>
        <v>Adults (25-50)</v>
      </c>
      <c r="K36" t="s">
        <v>12</v>
      </c>
      <c r="L36" t="s">
        <v>13</v>
      </c>
      <c r="M36" t="s">
        <v>41</v>
      </c>
    </row>
    <row r="37" spans="1:13" x14ac:dyDescent="0.2">
      <c r="A37" s="2" t="s">
        <v>744</v>
      </c>
      <c r="B37" s="2" t="str">
        <f>TEXT(tbl_Data[[#This Row],[Date]],"ddd")</f>
        <v>Tue</v>
      </c>
      <c r="C37" t="s">
        <v>827</v>
      </c>
      <c r="D37" t="s">
        <v>735</v>
      </c>
      <c r="E37" t="s">
        <v>328</v>
      </c>
      <c r="F37" t="s">
        <v>17</v>
      </c>
      <c r="G37" t="s">
        <v>11</v>
      </c>
      <c r="H37" t="str">
        <f>_xlfn.XLOOKUP(tbl_Data[[#This Row],[Nationality]],$O$2:$O$16,$P$2:$P$16,,0)</f>
        <v>Asia</v>
      </c>
      <c r="I37">
        <v>37</v>
      </c>
      <c r="J37" t="str">
        <f>IF(tbl_Data[[#This Row],[Age]]&lt;15,"Children (&lt;15)",IF(tbl_Data[[#This Row],[Age]]&lt;25,"Youth (16-24)",IF(tbl_Data[[#This Row],[Age]]&lt;51,"Adults (25-50)","Old (&gt;51)")))</f>
        <v>Adults (25-50)</v>
      </c>
      <c r="K37" t="s">
        <v>12</v>
      </c>
      <c r="L37" t="s">
        <v>13</v>
      </c>
      <c r="M37" t="s">
        <v>20</v>
      </c>
    </row>
    <row r="38" spans="1:13" x14ac:dyDescent="0.2">
      <c r="A38" s="2" t="s">
        <v>744</v>
      </c>
      <c r="B38" s="2" t="str">
        <f>TEXT(tbl_Data[[#This Row],[Date]],"ddd")</f>
        <v>Tue</v>
      </c>
      <c r="C38" t="s">
        <v>828</v>
      </c>
      <c r="D38" t="s">
        <v>735</v>
      </c>
      <c r="E38" t="s">
        <v>326</v>
      </c>
      <c r="F38" t="s">
        <v>10</v>
      </c>
      <c r="G38" t="s">
        <v>11</v>
      </c>
      <c r="H38" t="str">
        <f>_xlfn.XLOOKUP(tbl_Data[[#This Row],[Nationality]],$O$2:$O$16,$P$2:$P$16,,0)</f>
        <v>Asia</v>
      </c>
      <c r="I38">
        <v>18</v>
      </c>
      <c r="J38" t="str">
        <f>IF(tbl_Data[[#This Row],[Age]]&lt;15,"Children (&lt;15)",IF(tbl_Data[[#This Row],[Age]]&lt;25,"Youth (16-24)",IF(tbl_Data[[#This Row],[Age]]&lt;51,"Adults (25-50)","Old (&gt;51)")))</f>
        <v>Youth (16-24)</v>
      </c>
      <c r="K38" t="s">
        <v>18</v>
      </c>
      <c r="L38" t="s">
        <v>19</v>
      </c>
      <c r="M38" t="s">
        <v>20</v>
      </c>
    </row>
    <row r="39" spans="1:13" x14ac:dyDescent="0.2">
      <c r="A39" s="2" t="s">
        <v>744</v>
      </c>
      <c r="B39" s="2" t="str">
        <f>TEXT(tbl_Data[[#This Row],[Date]],"ddd")</f>
        <v>Tue</v>
      </c>
      <c r="C39" t="s">
        <v>829</v>
      </c>
      <c r="D39" t="s">
        <v>735</v>
      </c>
      <c r="E39" t="s">
        <v>324</v>
      </c>
      <c r="F39" t="s">
        <v>17</v>
      </c>
      <c r="G39" t="s">
        <v>11</v>
      </c>
      <c r="H39" t="str">
        <f>_xlfn.XLOOKUP(tbl_Data[[#This Row],[Nationality]],$O$2:$O$16,$P$2:$P$16,,0)</f>
        <v>Asia</v>
      </c>
      <c r="I39">
        <v>63</v>
      </c>
      <c r="J39" t="str">
        <f>IF(tbl_Data[[#This Row],[Age]]&lt;15,"Children (&lt;15)",IF(tbl_Data[[#This Row],[Age]]&lt;25,"Youth (16-24)",IF(tbl_Data[[#This Row],[Age]]&lt;51,"Adults (25-50)","Old (&gt;51)")))</f>
        <v>Old (&gt;51)</v>
      </c>
      <c r="K39" t="s">
        <v>12</v>
      </c>
      <c r="L39" t="s">
        <v>13</v>
      </c>
      <c r="M39" t="s">
        <v>14</v>
      </c>
    </row>
    <row r="40" spans="1:13" x14ac:dyDescent="0.2">
      <c r="A40" s="2" t="s">
        <v>744</v>
      </c>
      <c r="B40" s="2" t="str">
        <f>TEXT(tbl_Data[[#This Row],[Date]],"ddd")</f>
        <v>Tue</v>
      </c>
      <c r="C40" t="s">
        <v>830</v>
      </c>
      <c r="D40" t="s">
        <v>735</v>
      </c>
      <c r="E40" t="s">
        <v>322</v>
      </c>
      <c r="F40" t="s">
        <v>10</v>
      </c>
      <c r="G40" t="s">
        <v>11</v>
      </c>
      <c r="H40" t="str">
        <f>_xlfn.XLOOKUP(tbl_Data[[#This Row],[Nationality]],$O$2:$O$16,$P$2:$P$16,,0)</f>
        <v>Asia</v>
      </c>
      <c r="I40">
        <v>67</v>
      </c>
      <c r="J40" t="str">
        <f>IF(tbl_Data[[#This Row],[Age]]&lt;15,"Children (&lt;15)",IF(tbl_Data[[#This Row],[Age]]&lt;25,"Youth (16-24)",IF(tbl_Data[[#This Row],[Age]]&lt;51,"Adults (25-50)","Old (&gt;51)")))</f>
        <v>Old (&gt;51)</v>
      </c>
      <c r="K40" t="s">
        <v>12</v>
      </c>
      <c r="L40" t="s">
        <v>13</v>
      </c>
      <c r="M40" t="s">
        <v>41</v>
      </c>
    </row>
    <row r="41" spans="1:13" x14ac:dyDescent="0.2">
      <c r="A41" s="2" t="s">
        <v>744</v>
      </c>
      <c r="B41" s="2" t="str">
        <f>TEXT(tbl_Data[[#This Row],[Date]],"ddd")</f>
        <v>Tue</v>
      </c>
      <c r="C41" t="s">
        <v>831</v>
      </c>
      <c r="D41" t="s">
        <v>735</v>
      </c>
      <c r="E41" t="s">
        <v>320</v>
      </c>
      <c r="F41" t="s">
        <v>10</v>
      </c>
      <c r="G41" t="s">
        <v>11</v>
      </c>
      <c r="H41" t="str">
        <f>_xlfn.XLOOKUP(tbl_Data[[#This Row],[Nationality]],$O$2:$O$16,$P$2:$P$16,,0)</f>
        <v>Asia</v>
      </c>
      <c r="I41">
        <v>59</v>
      </c>
      <c r="J41" t="str">
        <f>IF(tbl_Data[[#This Row],[Age]]&lt;15,"Children (&lt;15)",IF(tbl_Data[[#This Row],[Age]]&lt;25,"Youth (16-24)",IF(tbl_Data[[#This Row],[Age]]&lt;51,"Adults (25-50)","Old (&gt;51)")))</f>
        <v>Old (&gt;51)</v>
      </c>
      <c r="K41" t="s">
        <v>12</v>
      </c>
      <c r="L41" t="s">
        <v>13</v>
      </c>
      <c r="M41" t="s">
        <v>41</v>
      </c>
    </row>
    <row r="42" spans="1:13" x14ac:dyDescent="0.2">
      <c r="A42" s="2" t="s">
        <v>744</v>
      </c>
      <c r="B42" s="2" t="str">
        <f>TEXT(tbl_Data[[#This Row],[Date]],"ddd")</f>
        <v>Tue</v>
      </c>
      <c r="C42" t="s">
        <v>832</v>
      </c>
      <c r="D42" t="s">
        <v>735</v>
      </c>
      <c r="E42" t="s">
        <v>318</v>
      </c>
      <c r="F42" t="s">
        <v>17</v>
      </c>
      <c r="G42" t="s">
        <v>11</v>
      </c>
      <c r="H42" t="str">
        <f>_xlfn.XLOOKUP(tbl_Data[[#This Row],[Nationality]],$O$2:$O$16,$P$2:$P$16,,0)</f>
        <v>Asia</v>
      </c>
      <c r="I42">
        <v>30</v>
      </c>
      <c r="J42" t="str">
        <f>IF(tbl_Data[[#This Row],[Age]]&lt;15,"Children (&lt;15)",IF(tbl_Data[[#This Row],[Age]]&lt;25,"Youth (16-24)",IF(tbl_Data[[#This Row],[Age]]&lt;51,"Adults (25-50)","Old (&gt;51)")))</f>
        <v>Adults (25-50)</v>
      </c>
      <c r="K42" t="s">
        <v>12</v>
      </c>
      <c r="L42" t="s">
        <v>13</v>
      </c>
      <c r="M42" t="s">
        <v>14</v>
      </c>
    </row>
    <row r="43" spans="1:13" x14ac:dyDescent="0.2">
      <c r="A43" s="2" t="s">
        <v>744</v>
      </c>
      <c r="B43" s="2" t="str">
        <f>TEXT(tbl_Data[[#This Row],[Date]],"ddd")</f>
        <v>Tue</v>
      </c>
      <c r="C43" t="s">
        <v>833</v>
      </c>
      <c r="D43" t="s">
        <v>735</v>
      </c>
      <c r="E43" t="s">
        <v>316</v>
      </c>
      <c r="F43" t="s">
        <v>17</v>
      </c>
      <c r="G43" t="s">
        <v>83</v>
      </c>
      <c r="H43" t="str">
        <f>_xlfn.XLOOKUP(tbl_Data[[#This Row],[Nationality]],$O$2:$O$16,$P$2:$P$16,,0)</f>
        <v>Asia</v>
      </c>
      <c r="I43">
        <v>28</v>
      </c>
      <c r="J43" t="str">
        <f>IF(tbl_Data[[#This Row],[Age]]&lt;15,"Children (&lt;15)",IF(tbl_Data[[#This Row],[Age]]&lt;25,"Youth (16-24)",IF(tbl_Data[[#This Row],[Age]]&lt;51,"Adults (25-50)","Old (&gt;51)")))</f>
        <v>Adults (25-50)</v>
      </c>
      <c r="K43" t="s">
        <v>18</v>
      </c>
      <c r="L43" t="s">
        <v>19</v>
      </c>
      <c r="M43" t="s">
        <v>14</v>
      </c>
    </row>
    <row r="44" spans="1:13" x14ac:dyDescent="0.2">
      <c r="A44" s="2" t="s">
        <v>744</v>
      </c>
      <c r="B44" s="2" t="str">
        <f>TEXT(tbl_Data[[#This Row],[Date]],"ddd")</f>
        <v>Tue</v>
      </c>
      <c r="C44" t="s">
        <v>834</v>
      </c>
      <c r="D44" t="s">
        <v>735</v>
      </c>
      <c r="E44" t="s">
        <v>314</v>
      </c>
      <c r="F44" t="s">
        <v>17</v>
      </c>
      <c r="G44" t="s">
        <v>11</v>
      </c>
      <c r="H44" t="str">
        <f>_xlfn.XLOOKUP(tbl_Data[[#This Row],[Nationality]],$O$2:$O$16,$P$2:$P$16,,0)</f>
        <v>Asia</v>
      </c>
      <c r="I44">
        <v>30</v>
      </c>
      <c r="J44" t="str">
        <f>IF(tbl_Data[[#This Row],[Age]]&lt;15,"Children (&lt;15)",IF(tbl_Data[[#This Row],[Age]]&lt;25,"Youth (16-24)",IF(tbl_Data[[#This Row],[Age]]&lt;51,"Adults (25-50)","Old (&gt;51)")))</f>
        <v>Adults (25-50)</v>
      </c>
      <c r="K44" t="s">
        <v>12</v>
      </c>
      <c r="L44" t="s">
        <v>13</v>
      </c>
      <c r="M44" t="s">
        <v>14</v>
      </c>
    </row>
    <row r="45" spans="1:13" x14ac:dyDescent="0.2">
      <c r="A45" s="2" t="s">
        <v>744</v>
      </c>
      <c r="B45" s="2" t="str">
        <f>TEXT(tbl_Data[[#This Row],[Date]],"ddd")</f>
        <v>Tue</v>
      </c>
      <c r="C45" t="s">
        <v>835</v>
      </c>
      <c r="D45" t="s">
        <v>735</v>
      </c>
      <c r="E45" t="s">
        <v>312</v>
      </c>
      <c r="F45" t="s">
        <v>17</v>
      </c>
      <c r="G45" t="s">
        <v>11</v>
      </c>
      <c r="H45" t="str">
        <f>_xlfn.XLOOKUP(tbl_Data[[#This Row],[Nationality]],$O$2:$O$16,$P$2:$P$16,,0)</f>
        <v>Asia</v>
      </c>
      <c r="I45">
        <v>28</v>
      </c>
      <c r="J45" t="str">
        <f>IF(tbl_Data[[#This Row],[Age]]&lt;15,"Children (&lt;15)",IF(tbl_Data[[#This Row],[Age]]&lt;25,"Youth (16-24)",IF(tbl_Data[[#This Row],[Age]]&lt;51,"Adults (25-50)","Old (&gt;51)")))</f>
        <v>Adults (25-50)</v>
      </c>
      <c r="K45" t="s">
        <v>12</v>
      </c>
      <c r="L45" t="s">
        <v>13</v>
      </c>
      <c r="M45" t="s">
        <v>20</v>
      </c>
    </row>
    <row r="46" spans="1:13" x14ac:dyDescent="0.2">
      <c r="A46" s="2" t="s">
        <v>744</v>
      </c>
      <c r="B46" s="2" t="str">
        <f>TEXT(tbl_Data[[#This Row],[Date]],"ddd")</f>
        <v>Tue</v>
      </c>
      <c r="C46" t="s">
        <v>836</v>
      </c>
      <c r="D46" t="s">
        <v>736</v>
      </c>
      <c r="E46" t="s">
        <v>310</v>
      </c>
      <c r="F46" t="s">
        <v>17</v>
      </c>
      <c r="G46" t="s">
        <v>11</v>
      </c>
      <c r="H46" t="str">
        <f>_xlfn.XLOOKUP(tbl_Data[[#This Row],[Nationality]],$O$2:$O$16,$P$2:$P$16,,0)</f>
        <v>Asia</v>
      </c>
      <c r="I46">
        <v>39</v>
      </c>
      <c r="J46" t="str">
        <f>IF(tbl_Data[[#This Row],[Age]]&lt;15,"Children (&lt;15)",IF(tbl_Data[[#This Row],[Age]]&lt;25,"Youth (16-24)",IF(tbl_Data[[#This Row],[Age]]&lt;51,"Adults (25-50)","Old (&gt;51)")))</f>
        <v>Adults (25-50)</v>
      </c>
      <c r="K46" t="s">
        <v>12</v>
      </c>
      <c r="L46" t="s">
        <v>13</v>
      </c>
      <c r="M46" t="s">
        <v>14</v>
      </c>
    </row>
    <row r="47" spans="1:13" x14ac:dyDescent="0.2">
      <c r="A47" s="2" t="s">
        <v>744</v>
      </c>
      <c r="B47" s="2" t="str">
        <f>TEXT(tbl_Data[[#This Row],[Date]],"ddd")</f>
        <v>Tue</v>
      </c>
      <c r="C47" t="s">
        <v>837</v>
      </c>
      <c r="D47" t="s">
        <v>736</v>
      </c>
      <c r="E47" t="s">
        <v>308</v>
      </c>
      <c r="F47" t="s">
        <v>17</v>
      </c>
      <c r="G47" t="s">
        <v>11</v>
      </c>
      <c r="H47" t="str">
        <f>_xlfn.XLOOKUP(tbl_Data[[#This Row],[Nationality]],$O$2:$O$16,$P$2:$P$16,,0)</f>
        <v>Asia</v>
      </c>
      <c r="I47">
        <v>32</v>
      </c>
      <c r="J47" t="str">
        <f>IF(tbl_Data[[#This Row],[Age]]&lt;15,"Children (&lt;15)",IF(tbl_Data[[#This Row],[Age]]&lt;25,"Youth (16-24)",IF(tbl_Data[[#This Row],[Age]]&lt;51,"Adults (25-50)","Old (&gt;51)")))</f>
        <v>Adults (25-50)</v>
      </c>
      <c r="K47" t="s">
        <v>12</v>
      </c>
      <c r="L47" t="s">
        <v>13</v>
      </c>
      <c r="M47" t="s">
        <v>41</v>
      </c>
    </row>
    <row r="48" spans="1:13" x14ac:dyDescent="0.2">
      <c r="A48" s="2" t="s">
        <v>744</v>
      </c>
      <c r="B48" s="2" t="str">
        <f>TEXT(tbl_Data[[#This Row],[Date]],"ddd")</f>
        <v>Tue</v>
      </c>
      <c r="C48" t="s">
        <v>838</v>
      </c>
      <c r="D48" t="s">
        <v>736</v>
      </c>
      <c r="E48" t="s">
        <v>306</v>
      </c>
      <c r="F48" t="s">
        <v>10</v>
      </c>
      <c r="G48" t="s">
        <v>11</v>
      </c>
      <c r="H48" t="str">
        <f>_xlfn.XLOOKUP(tbl_Data[[#This Row],[Nationality]],$O$2:$O$16,$P$2:$P$16,,0)</f>
        <v>Asia</v>
      </c>
      <c r="I48">
        <v>29</v>
      </c>
      <c r="J48" t="str">
        <f>IF(tbl_Data[[#This Row],[Age]]&lt;15,"Children (&lt;15)",IF(tbl_Data[[#This Row],[Age]]&lt;25,"Youth (16-24)",IF(tbl_Data[[#This Row],[Age]]&lt;51,"Adults (25-50)","Old (&gt;51)")))</f>
        <v>Adults (25-50)</v>
      </c>
      <c r="K48" t="s">
        <v>12</v>
      </c>
      <c r="L48" t="s">
        <v>13</v>
      </c>
      <c r="M48" t="s">
        <v>41</v>
      </c>
    </row>
    <row r="49" spans="1:13" x14ac:dyDescent="0.2">
      <c r="A49" s="2" t="s">
        <v>744</v>
      </c>
      <c r="B49" s="2" t="str">
        <f>TEXT(tbl_Data[[#This Row],[Date]],"ddd")</f>
        <v>Tue</v>
      </c>
      <c r="C49" t="s">
        <v>839</v>
      </c>
      <c r="D49" t="s">
        <v>736</v>
      </c>
      <c r="E49" t="s">
        <v>304</v>
      </c>
      <c r="F49" t="s">
        <v>17</v>
      </c>
      <c r="G49" t="s">
        <v>11</v>
      </c>
      <c r="H49" t="str">
        <f>_xlfn.XLOOKUP(tbl_Data[[#This Row],[Nationality]],$O$2:$O$16,$P$2:$P$16,,0)</f>
        <v>Asia</v>
      </c>
      <c r="I49">
        <v>31</v>
      </c>
      <c r="J49" t="str">
        <f>IF(tbl_Data[[#This Row],[Age]]&lt;15,"Children (&lt;15)",IF(tbl_Data[[#This Row],[Age]]&lt;25,"Youth (16-24)",IF(tbl_Data[[#This Row],[Age]]&lt;51,"Adults (25-50)","Old (&gt;51)")))</f>
        <v>Adults (25-50)</v>
      </c>
      <c r="K49" t="s">
        <v>12</v>
      </c>
      <c r="L49" t="s">
        <v>13</v>
      </c>
      <c r="M49" t="s">
        <v>14</v>
      </c>
    </row>
    <row r="50" spans="1:13" x14ac:dyDescent="0.2">
      <c r="A50" s="2" t="s">
        <v>744</v>
      </c>
      <c r="B50" s="2" t="str">
        <f>TEXT(tbl_Data[[#This Row],[Date]],"ddd")</f>
        <v>Tue</v>
      </c>
      <c r="C50" t="s">
        <v>840</v>
      </c>
      <c r="D50" t="s">
        <v>736</v>
      </c>
      <c r="E50" t="s">
        <v>302</v>
      </c>
      <c r="F50" t="s">
        <v>10</v>
      </c>
      <c r="G50" t="s">
        <v>11</v>
      </c>
      <c r="H50" t="str">
        <f>_xlfn.XLOOKUP(tbl_Data[[#This Row],[Nationality]],$O$2:$O$16,$P$2:$P$16,,0)</f>
        <v>Asia</v>
      </c>
      <c r="I50">
        <v>26</v>
      </c>
      <c r="J50" t="str">
        <f>IF(tbl_Data[[#This Row],[Age]]&lt;15,"Children (&lt;15)",IF(tbl_Data[[#This Row],[Age]]&lt;25,"Youth (16-24)",IF(tbl_Data[[#This Row],[Age]]&lt;51,"Adults (25-50)","Old (&gt;51)")))</f>
        <v>Adults (25-50)</v>
      </c>
      <c r="K50" t="s">
        <v>12</v>
      </c>
      <c r="L50" t="s">
        <v>13</v>
      </c>
      <c r="M50" t="s">
        <v>14</v>
      </c>
    </row>
    <row r="51" spans="1:13" x14ac:dyDescent="0.2">
      <c r="A51" s="2" t="s">
        <v>744</v>
      </c>
      <c r="B51" s="2" t="str">
        <f>TEXT(tbl_Data[[#This Row],[Date]],"ddd")</f>
        <v>Tue</v>
      </c>
      <c r="C51" t="s">
        <v>841</v>
      </c>
      <c r="D51" t="s">
        <v>736</v>
      </c>
      <c r="E51" t="s">
        <v>300</v>
      </c>
      <c r="F51" t="s">
        <v>17</v>
      </c>
      <c r="G51" t="s">
        <v>11</v>
      </c>
      <c r="H51" t="str">
        <f>_xlfn.XLOOKUP(tbl_Data[[#This Row],[Nationality]],$O$2:$O$16,$P$2:$P$16,,0)</f>
        <v>Asia</v>
      </c>
      <c r="I51">
        <v>33</v>
      </c>
      <c r="J51" t="str">
        <f>IF(tbl_Data[[#This Row],[Age]]&lt;15,"Children (&lt;15)",IF(tbl_Data[[#This Row],[Age]]&lt;25,"Youth (16-24)",IF(tbl_Data[[#This Row],[Age]]&lt;51,"Adults (25-50)","Old (&gt;51)")))</f>
        <v>Adults (25-50)</v>
      </c>
      <c r="K51" t="s">
        <v>12</v>
      </c>
      <c r="L51" t="s">
        <v>13</v>
      </c>
      <c r="M51" t="s">
        <v>14</v>
      </c>
    </row>
    <row r="52" spans="1:13" x14ac:dyDescent="0.2">
      <c r="A52" s="2" t="s">
        <v>744</v>
      </c>
      <c r="B52" s="2" t="str">
        <f>TEXT(tbl_Data[[#This Row],[Date]],"ddd")</f>
        <v>Tue</v>
      </c>
      <c r="C52" t="s">
        <v>842</v>
      </c>
      <c r="D52" t="s">
        <v>736</v>
      </c>
      <c r="E52" t="s">
        <v>298</v>
      </c>
      <c r="F52" t="s">
        <v>10</v>
      </c>
      <c r="G52" t="s">
        <v>183</v>
      </c>
      <c r="H52" t="str">
        <f>_xlfn.XLOOKUP(tbl_Data[[#This Row],[Nationality]],$O$2:$O$16,$P$2:$P$16,,0)</f>
        <v>Asia</v>
      </c>
      <c r="I52">
        <v>19</v>
      </c>
      <c r="J52" t="str">
        <f>IF(tbl_Data[[#This Row],[Age]]&lt;15,"Children (&lt;15)",IF(tbl_Data[[#This Row],[Age]]&lt;25,"Youth (16-24)",IF(tbl_Data[[#This Row],[Age]]&lt;51,"Adults (25-50)","Old (&gt;51)")))</f>
        <v>Youth (16-24)</v>
      </c>
      <c r="K52" t="s">
        <v>12</v>
      </c>
      <c r="L52" t="s">
        <v>13</v>
      </c>
      <c r="M52" t="s">
        <v>14</v>
      </c>
    </row>
    <row r="53" spans="1:13" x14ac:dyDescent="0.2">
      <c r="A53" s="2" t="s">
        <v>744</v>
      </c>
      <c r="B53" s="2" t="str">
        <f>TEXT(tbl_Data[[#This Row],[Date]],"ddd")</f>
        <v>Tue</v>
      </c>
      <c r="C53" t="s">
        <v>843</v>
      </c>
      <c r="D53" t="s">
        <v>736</v>
      </c>
      <c r="E53" t="s">
        <v>296</v>
      </c>
      <c r="F53" t="s">
        <v>10</v>
      </c>
      <c r="G53" t="s">
        <v>183</v>
      </c>
      <c r="H53" t="str">
        <f>_xlfn.XLOOKUP(tbl_Data[[#This Row],[Nationality]],$O$2:$O$16,$P$2:$P$16,,0)</f>
        <v>Asia</v>
      </c>
      <c r="I53">
        <v>20</v>
      </c>
      <c r="J53" t="str">
        <f>IF(tbl_Data[[#This Row],[Age]]&lt;15,"Children (&lt;15)",IF(tbl_Data[[#This Row],[Age]]&lt;25,"Youth (16-24)",IF(tbl_Data[[#This Row],[Age]]&lt;51,"Adults (25-50)","Old (&gt;51)")))</f>
        <v>Youth (16-24)</v>
      </c>
      <c r="K53" t="s">
        <v>12</v>
      </c>
      <c r="L53" t="s">
        <v>13</v>
      </c>
      <c r="M53" t="s">
        <v>14</v>
      </c>
    </row>
    <row r="54" spans="1:13" x14ac:dyDescent="0.2">
      <c r="A54" s="2" t="s">
        <v>744</v>
      </c>
      <c r="B54" s="2" t="str">
        <f>TEXT(tbl_Data[[#This Row],[Date]],"ddd")</f>
        <v>Tue</v>
      </c>
      <c r="C54" t="s">
        <v>844</v>
      </c>
      <c r="D54" t="s">
        <v>736</v>
      </c>
      <c r="E54" t="s">
        <v>294</v>
      </c>
      <c r="F54" t="s">
        <v>17</v>
      </c>
      <c r="G54" t="s">
        <v>11</v>
      </c>
      <c r="H54" t="str">
        <f>_xlfn.XLOOKUP(tbl_Data[[#This Row],[Nationality]],$O$2:$O$16,$P$2:$P$16,,0)</f>
        <v>Asia</v>
      </c>
      <c r="I54">
        <v>53</v>
      </c>
      <c r="J54" t="str">
        <f>IF(tbl_Data[[#This Row],[Age]]&lt;15,"Children (&lt;15)",IF(tbl_Data[[#This Row],[Age]]&lt;25,"Youth (16-24)",IF(tbl_Data[[#This Row],[Age]]&lt;51,"Adults (25-50)","Old (&gt;51)")))</f>
        <v>Old (&gt;51)</v>
      </c>
      <c r="K54" t="s">
        <v>12</v>
      </c>
      <c r="L54" t="s">
        <v>19</v>
      </c>
      <c r="M54" t="s">
        <v>14</v>
      </c>
    </row>
    <row r="55" spans="1:13" x14ac:dyDescent="0.2">
      <c r="A55" s="2" t="s">
        <v>744</v>
      </c>
      <c r="B55" s="2" t="str">
        <f>TEXT(tbl_Data[[#This Row],[Date]],"ddd")</f>
        <v>Tue</v>
      </c>
      <c r="C55" t="s">
        <v>845</v>
      </c>
      <c r="D55" t="s">
        <v>736</v>
      </c>
      <c r="E55" t="s">
        <v>292</v>
      </c>
      <c r="F55" t="s">
        <v>10</v>
      </c>
      <c r="G55" t="s">
        <v>11</v>
      </c>
      <c r="H55" t="str">
        <f>_xlfn.XLOOKUP(tbl_Data[[#This Row],[Nationality]],$O$2:$O$16,$P$2:$P$16,,0)</f>
        <v>Asia</v>
      </c>
      <c r="I55">
        <v>56</v>
      </c>
      <c r="J55" t="str">
        <f>IF(tbl_Data[[#This Row],[Age]]&lt;15,"Children (&lt;15)",IF(tbl_Data[[#This Row],[Age]]&lt;25,"Youth (16-24)",IF(tbl_Data[[#This Row],[Age]]&lt;51,"Adults (25-50)","Old (&gt;51)")))</f>
        <v>Old (&gt;51)</v>
      </c>
      <c r="K55" t="s">
        <v>12</v>
      </c>
      <c r="L55" t="s">
        <v>19</v>
      </c>
      <c r="M55" t="s">
        <v>20</v>
      </c>
    </row>
    <row r="56" spans="1:13" x14ac:dyDescent="0.2">
      <c r="A56" s="2" t="s">
        <v>744</v>
      </c>
      <c r="B56" s="2" t="str">
        <f>TEXT(tbl_Data[[#This Row],[Date]],"ddd")</f>
        <v>Tue</v>
      </c>
      <c r="C56" t="s">
        <v>846</v>
      </c>
      <c r="D56" t="s">
        <v>736</v>
      </c>
      <c r="E56" t="s">
        <v>290</v>
      </c>
      <c r="F56" t="s">
        <v>10</v>
      </c>
      <c r="G56" t="s">
        <v>11</v>
      </c>
      <c r="H56" t="str">
        <f>_xlfn.XLOOKUP(tbl_Data[[#This Row],[Nationality]],$O$2:$O$16,$P$2:$P$16,,0)</f>
        <v>Asia</v>
      </c>
      <c r="I56">
        <v>19</v>
      </c>
      <c r="J56" t="str">
        <f>IF(tbl_Data[[#This Row],[Age]]&lt;15,"Children (&lt;15)",IF(tbl_Data[[#This Row],[Age]]&lt;25,"Youth (16-24)",IF(tbl_Data[[#This Row],[Age]]&lt;51,"Adults (25-50)","Old (&gt;51)")))</f>
        <v>Youth (16-24)</v>
      </c>
      <c r="K56" t="s">
        <v>12</v>
      </c>
      <c r="L56" t="s">
        <v>13</v>
      </c>
      <c r="M56" t="s">
        <v>14</v>
      </c>
    </row>
    <row r="57" spans="1:13" x14ac:dyDescent="0.2">
      <c r="A57" s="2" t="s">
        <v>744</v>
      </c>
      <c r="B57" s="2" t="str">
        <f>TEXT(tbl_Data[[#This Row],[Date]],"ddd")</f>
        <v>Tue</v>
      </c>
      <c r="C57" t="s">
        <v>847</v>
      </c>
      <c r="D57" t="s">
        <v>736</v>
      </c>
      <c r="E57" t="s">
        <v>288</v>
      </c>
      <c r="F57" t="s">
        <v>17</v>
      </c>
      <c r="G57" t="s">
        <v>11</v>
      </c>
      <c r="H57" t="str">
        <f>_xlfn.XLOOKUP(tbl_Data[[#This Row],[Nationality]],$O$2:$O$16,$P$2:$P$16,,0)</f>
        <v>Asia</v>
      </c>
      <c r="I57">
        <v>29</v>
      </c>
      <c r="J57" t="str">
        <f>IF(tbl_Data[[#This Row],[Age]]&lt;15,"Children (&lt;15)",IF(tbl_Data[[#This Row],[Age]]&lt;25,"Youth (16-24)",IF(tbl_Data[[#This Row],[Age]]&lt;51,"Adults (25-50)","Old (&gt;51)")))</f>
        <v>Adults (25-50)</v>
      </c>
      <c r="K57" t="s">
        <v>18</v>
      </c>
      <c r="L57" t="s">
        <v>13</v>
      </c>
      <c r="M57" t="s">
        <v>41</v>
      </c>
    </row>
    <row r="58" spans="1:13" x14ac:dyDescent="0.2">
      <c r="A58" s="2" t="s">
        <v>744</v>
      </c>
      <c r="B58" s="2" t="str">
        <f>TEXT(tbl_Data[[#This Row],[Date]],"ddd")</f>
        <v>Tue</v>
      </c>
      <c r="C58" t="s">
        <v>848</v>
      </c>
      <c r="D58" t="s">
        <v>736</v>
      </c>
      <c r="E58" t="s">
        <v>286</v>
      </c>
      <c r="F58" t="s">
        <v>10</v>
      </c>
      <c r="G58" t="s">
        <v>11</v>
      </c>
      <c r="H58" t="str">
        <f>_xlfn.XLOOKUP(tbl_Data[[#This Row],[Nationality]],$O$2:$O$16,$P$2:$P$16,,0)</f>
        <v>Asia</v>
      </c>
      <c r="I58">
        <v>12</v>
      </c>
      <c r="J58" t="str">
        <f>IF(tbl_Data[[#This Row],[Age]]&lt;15,"Children (&lt;15)",IF(tbl_Data[[#This Row],[Age]]&lt;25,"Youth (16-24)",IF(tbl_Data[[#This Row],[Age]]&lt;51,"Adults (25-50)","Old (&gt;51)")))</f>
        <v>Children (&lt;15)</v>
      </c>
      <c r="K58" t="s">
        <v>12</v>
      </c>
      <c r="L58" t="s">
        <v>13</v>
      </c>
      <c r="M58" t="s">
        <v>41</v>
      </c>
    </row>
    <row r="59" spans="1:13" x14ac:dyDescent="0.2">
      <c r="A59" s="2" t="s">
        <v>744</v>
      </c>
      <c r="B59" s="2" t="str">
        <f>TEXT(tbl_Data[[#This Row],[Date]],"ddd")</f>
        <v>Tue</v>
      </c>
      <c r="C59" t="s">
        <v>849</v>
      </c>
      <c r="D59" t="s">
        <v>736</v>
      </c>
      <c r="E59" t="s">
        <v>284</v>
      </c>
      <c r="F59" t="s">
        <v>17</v>
      </c>
      <c r="G59" t="s">
        <v>11</v>
      </c>
      <c r="H59" t="str">
        <f>_xlfn.XLOOKUP(tbl_Data[[#This Row],[Nationality]],$O$2:$O$16,$P$2:$P$16,,0)</f>
        <v>Asia</v>
      </c>
      <c r="I59">
        <v>27</v>
      </c>
      <c r="J59" t="str">
        <f>IF(tbl_Data[[#This Row],[Age]]&lt;15,"Children (&lt;15)",IF(tbl_Data[[#This Row],[Age]]&lt;25,"Youth (16-24)",IF(tbl_Data[[#This Row],[Age]]&lt;51,"Adults (25-50)","Old (&gt;51)")))</f>
        <v>Adults (25-50)</v>
      </c>
      <c r="K59" t="s">
        <v>12</v>
      </c>
      <c r="L59" t="s">
        <v>13</v>
      </c>
      <c r="M59" t="s">
        <v>14</v>
      </c>
    </row>
    <row r="60" spans="1:13" x14ac:dyDescent="0.2">
      <c r="A60" s="2" t="s">
        <v>744</v>
      </c>
      <c r="B60" s="2" t="str">
        <f>TEXT(tbl_Data[[#This Row],[Date]],"ddd")</f>
        <v>Tue</v>
      </c>
      <c r="C60" t="s">
        <v>850</v>
      </c>
      <c r="D60" t="s">
        <v>736</v>
      </c>
      <c r="E60" t="s">
        <v>282</v>
      </c>
      <c r="F60" t="s">
        <v>17</v>
      </c>
      <c r="G60" t="s">
        <v>11</v>
      </c>
      <c r="H60" t="str">
        <f>_xlfn.XLOOKUP(tbl_Data[[#This Row],[Nationality]],$O$2:$O$16,$P$2:$P$16,,0)</f>
        <v>Asia</v>
      </c>
      <c r="I60">
        <v>26</v>
      </c>
      <c r="J60" t="str">
        <f>IF(tbl_Data[[#This Row],[Age]]&lt;15,"Children (&lt;15)",IF(tbl_Data[[#This Row],[Age]]&lt;25,"Youth (16-24)",IF(tbl_Data[[#This Row],[Age]]&lt;51,"Adults (25-50)","Old (&gt;51)")))</f>
        <v>Adults (25-50)</v>
      </c>
      <c r="K60" t="s">
        <v>12</v>
      </c>
      <c r="L60" t="s">
        <v>13</v>
      </c>
      <c r="M60" t="s">
        <v>20</v>
      </c>
    </row>
    <row r="61" spans="1:13" x14ac:dyDescent="0.2">
      <c r="A61" s="2" t="s">
        <v>744</v>
      </c>
      <c r="B61" s="2" t="str">
        <f>TEXT(tbl_Data[[#This Row],[Date]],"ddd")</f>
        <v>Tue</v>
      </c>
      <c r="C61" t="s">
        <v>851</v>
      </c>
      <c r="D61" t="s">
        <v>736</v>
      </c>
      <c r="E61" t="s">
        <v>280</v>
      </c>
      <c r="F61" t="s">
        <v>17</v>
      </c>
      <c r="G61" t="s">
        <v>11</v>
      </c>
      <c r="H61" t="str">
        <f>_xlfn.XLOOKUP(tbl_Data[[#This Row],[Nationality]],$O$2:$O$16,$P$2:$P$16,,0)</f>
        <v>Asia</v>
      </c>
      <c r="I61">
        <v>8</v>
      </c>
      <c r="J61" t="str">
        <f>IF(tbl_Data[[#This Row],[Age]]&lt;15,"Children (&lt;15)",IF(tbl_Data[[#This Row],[Age]]&lt;25,"Youth (16-24)",IF(tbl_Data[[#This Row],[Age]]&lt;51,"Adults (25-50)","Old (&gt;51)")))</f>
        <v>Children (&lt;15)</v>
      </c>
      <c r="K61" t="s">
        <v>12</v>
      </c>
      <c r="L61" t="s">
        <v>13</v>
      </c>
      <c r="M61" t="s">
        <v>41</v>
      </c>
    </row>
    <row r="62" spans="1:13" x14ac:dyDescent="0.2">
      <c r="A62" s="2" t="s">
        <v>744</v>
      </c>
      <c r="B62" s="2" t="str">
        <f>TEXT(tbl_Data[[#This Row],[Date]],"ddd")</f>
        <v>Tue</v>
      </c>
      <c r="C62" t="s">
        <v>852</v>
      </c>
      <c r="D62" t="s">
        <v>736</v>
      </c>
      <c r="E62" t="s">
        <v>278</v>
      </c>
      <c r="F62" t="s">
        <v>17</v>
      </c>
      <c r="G62" t="s">
        <v>11</v>
      </c>
      <c r="H62" t="str">
        <f>_xlfn.XLOOKUP(tbl_Data[[#This Row],[Nationality]],$O$2:$O$16,$P$2:$P$16,,0)</f>
        <v>Asia</v>
      </c>
      <c r="I62">
        <v>29</v>
      </c>
      <c r="J62" t="str">
        <f>IF(tbl_Data[[#This Row],[Age]]&lt;15,"Children (&lt;15)",IF(tbl_Data[[#This Row],[Age]]&lt;25,"Youth (16-24)",IF(tbl_Data[[#This Row],[Age]]&lt;51,"Adults (25-50)","Old (&gt;51)")))</f>
        <v>Adults (25-50)</v>
      </c>
      <c r="K62" t="s">
        <v>12</v>
      </c>
      <c r="L62" t="s">
        <v>13</v>
      </c>
      <c r="M62" t="s">
        <v>20</v>
      </c>
    </row>
    <row r="63" spans="1:13" x14ac:dyDescent="0.2">
      <c r="A63" s="2" t="s">
        <v>744</v>
      </c>
      <c r="B63" s="2" t="str">
        <f>TEXT(tbl_Data[[#This Row],[Date]],"ddd")</f>
        <v>Tue</v>
      </c>
      <c r="C63" t="s">
        <v>853</v>
      </c>
      <c r="D63" t="s">
        <v>736</v>
      </c>
      <c r="E63" t="s">
        <v>276</v>
      </c>
      <c r="F63" t="s">
        <v>17</v>
      </c>
      <c r="G63" t="s">
        <v>11</v>
      </c>
      <c r="H63" t="str">
        <f>_xlfn.XLOOKUP(tbl_Data[[#This Row],[Nationality]],$O$2:$O$16,$P$2:$P$16,,0)</f>
        <v>Asia</v>
      </c>
      <c r="I63">
        <v>32</v>
      </c>
      <c r="J63" t="str">
        <f>IF(tbl_Data[[#This Row],[Age]]&lt;15,"Children (&lt;15)",IF(tbl_Data[[#This Row],[Age]]&lt;25,"Youth (16-24)",IF(tbl_Data[[#This Row],[Age]]&lt;51,"Adults (25-50)","Old (&gt;51)")))</f>
        <v>Adults (25-50)</v>
      </c>
      <c r="K63" t="s">
        <v>12</v>
      </c>
      <c r="L63" t="s">
        <v>13</v>
      </c>
      <c r="M63" t="s">
        <v>14</v>
      </c>
    </row>
    <row r="64" spans="1:13" x14ac:dyDescent="0.2">
      <c r="A64" s="2" t="s">
        <v>744</v>
      </c>
      <c r="B64" s="2" t="str">
        <f>TEXT(tbl_Data[[#This Row],[Date]],"ddd")</f>
        <v>Tue</v>
      </c>
      <c r="C64" t="s">
        <v>854</v>
      </c>
      <c r="D64" t="s">
        <v>736</v>
      </c>
      <c r="E64" t="s">
        <v>274</v>
      </c>
      <c r="F64" t="s">
        <v>10</v>
      </c>
      <c r="G64" t="s">
        <v>11</v>
      </c>
      <c r="H64" t="str">
        <f>_xlfn.XLOOKUP(tbl_Data[[#This Row],[Nationality]],$O$2:$O$16,$P$2:$P$16,,0)</f>
        <v>Asia</v>
      </c>
      <c r="I64">
        <v>23</v>
      </c>
      <c r="J64" t="str">
        <f>IF(tbl_Data[[#This Row],[Age]]&lt;15,"Children (&lt;15)",IF(tbl_Data[[#This Row],[Age]]&lt;25,"Youth (16-24)",IF(tbl_Data[[#This Row],[Age]]&lt;51,"Adults (25-50)","Old (&gt;51)")))</f>
        <v>Youth (16-24)</v>
      </c>
      <c r="K64" t="s">
        <v>12</v>
      </c>
      <c r="L64" t="s">
        <v>13</v>
      </c>
      <c r="M64" t="s">
        <v>20</v>
      </c>
    </row>
    <row r="65" spans="1:13" x14ac:dyDescent="0.2">
      <c r="A65" s="2" t="s">
        <v>744</v>
      </c>
      <c r="B65" s="2" t="str">
        <f>TEXT(tbl_Data[[#This Row],[Date]],"ddd")</f>
        <v>Tue</v>
      </c>
      <c r="C65" t="s">
        <v>855</v>
      </c>
      <c r="D65" t="s">
        <v>736</v>
      </c>
      <c r="E65" t="s">
        <v>271</v>
      </c>
      <c r="F65" t="s">
        <v>10</v>
      </c>
      <c r="G65" t="s">
        <v>272</v>
      </c>
      <c r="H65" t="str">
        <f>_xlfn.XLOOKUP(tbl_Data[[#This Row],[Nationality]],$O$2:$O$16,$P$2:$P$16,,0)</f>
        <v>Asia</v>
      </c>
      <c r="I65">
        <v>30</v>
      </c>
      <c r="J65" t="str">
        <f>IF(tbl_Data[[#This Row],[Age]]&lt;15,"Children (&lt;15)",IF(tbl_Data[[#This Row],[Age]]&lt;25,"Youth (16-24)",IF(tbl_Data[[#This Row],[Age]]&lt;51,"Adults (25-50)","Old (&gt;51)")))</f>
        <v>Adults (25-50)</v>
      </c>
      <c r="K65" t="s">
        <v>12</v>
      </c>
      <c r="L65" t="s">
        <v>13</v>
      </c>
      <c r="M65" t="s">
        <v>20</v>
      </c>
    </row>
    <row r="66" spans="1:13" x14ac:dyDescent="0.2">
      <c r="A66" s="2" t="s">
        <v>744</v>
      </c>
      <c r="B66" s="2" t="str">
        <f>TEXT(tbl_Data[[#This Row],[Date]],"ddd")</f>
        <v>Tue</v>
      </c>
      <c r="C66" t="s">
        <v>856</v>
      </c>
      <c r="D66" t="s">
        <v>736</v>
      </c>
      <c r="E66" t="s">
        <v>269</v>
      </c>
      <c r="F66" t="s">
        <v>17</v>
      </c>
      <c r="G66" t="s">
        <v>11</v>
      </c>
      <c r="H66" t="str">
        <f>_xlfn.XLOOKUP(tbl_Data[[#This Row],[Nationality]],$O$2:$O$16,$P$2:$P$16,,0)</f>
        <v>Asia</v>
      </c>
      <c r="I66">
        <v>54</v>
      </c>
      <c r="J66" t="str">
        <f>IF(tbl_Data[[#This Row],[Age]]&lt;15,"Children (&lt;15)",IF(tbl_Data[[#This Row],[Age]]&lt;25,"Youth (16-24)",IF(tbl_Data[[#This Row],[Age]]&lt;51,"Adults (25-50)","Old (&gt;51)")))</f>
        <v>Old (&gt;51)</v>
      </c>
      <c r="K66" t="s">
        <v>12</v>
      </c>
      <c r="L66" t="s">
        <v>13</v>
      </c>
      <c r="M66" t="s">
        <v>41</v>
      </c>
    </row>
    <row r="67" spans="1:13" x14ac:dyDescent="0.2">
      <c r="A67" s="2" t="s">
        <v>744</v>
      </c>
      <c r="B67" s="2" t="str">
        <f>TEXT(tbl_Data[[#This Row],[Date]],"ddd")</f>
        <v>Tue</v>
      </c>
      <c r="C67" t="s">
        <v>857</v>
      </c>
      <c r="D67" t="s">
        <v>736</v>
      </c>
      <c r="E67" t="s">
        <v>267</v>
      </c>
      <c r="F67" t="s">
        <v>10</v>
      </c>
      <c r="G67" t="s">
        <v>11</v>
      </c>
      <c r="H67" t="str">
        <f>_xlfn.XLOOKUP(tbl_Data[[#This Row],[Nationality]],$O$2:$O$16,$P$2:$P$16,,0)</f>
        <v>Asia</v>
      </c>
      <c r="I67">
        <v>54</v>
      </c>
      <c r="J67" t="str">
        <f>IF(tbl_Data[[#This Row],[Age]]&lt;15,"Children (&lt;15)",IF(tbl_Data[[#This Row],[Age]]&lt;25,"Youth (16-24)",IF(tbl_Data[[#This Row],[Age]]&lt;51,"Adults (25-50)","Old (&gt;51)")))</f>
        <v>Old (&gt;51)</v>
      </c>
      <c r="K67" t="s">
        <v>12</v>
      </c>
      <c r="L67" t="s">
        <v>13</v>
      </c>
      <c r="M67" t="s">
        <v>41</v>
      </c>
    </row>
    <row r="68" spans="1:13" x14ac:dyDescent="0.2">
      <c r="A68" s="2" t="s">
        <v>744</v>
      </c>
      <c r="B68" s="2" t="str">
        <f>TEXT(tbl_Data[[#This Row],[Date]],"ddd")</f>
        <v>Tue</v>
      </c>
      <c r="C68" t="s">
        <v>858</v>
      </c>
      <c r="D68" t="s">
        <v>736</v>
      </c>
      <c r="E68" t="s">
        <v>265</v>
      </c>
      <c r="F68" t="s">
        <v>17</v>
      </c>
      <c r="G68" t="s">
        <v>11</v>
      </c>
      <c r="H68" t="str">
        <f>_xlfn.XLOOKUP(tbl_Data[[#This Row],[Nationality]],$O$2:$O$16,$P$2:$P$16,,0)</f>
        <v>Asia</v>
      </c>
      <c r="I68">
        <v>47</v>
      </c>
      <c r="J68" t="str">
        <f>IF(tbl_Data[[#This Row],[Age]]&lt;15,"Children (&lt;15)",IF(tbl_Data[[#This Row],[Age]]&lt;25,"Youth (16-24)",IF(tbl_Data[[#This Row],[Age]]&lt;51,"Adults (25-50)","Old (&gt;51)")))</f>
        <v>Adults (25-50)</v>
      </c>
      <c r="K68" t="s">
        <v>12</v>
      </c>
      <c r="L68" t="s">
        <v>13</v>
      </c>
      <c r="M68" t="s">
        <v>41</v>
      </c>
    </row>
    <row r="69" spans="1:13" x14ac:dyDescent="0.2">
      <c r="A69" s="2" t="s">
        <v>744</v>
      </c>
      <c r="B69" s="2" t="str">
        <f>TEXT(tbl_Data[[#This Row],[Date]],"ddd")</f>
        <v>Tue</v>
      </c>
      <c r="C69" t="s">
        <v>859</v>
      </c>
      <c r="D69" t="s">
        <v>736</v>
      </c>
      <c r="E69" t="s">
        <v>263</v>
      </c>
      <c r="F69" t="s">
        <v>10</v>
      </c>
      <c r="G69" t="s">
        <v>11</v>
      </c>
      <c r="H69" t="str">
        <f>_xlfn.XLOOKUP(tbl_Data[[#This Row],[Nationality]],$O$2:$O$16,$P$2:$P$16,,0)</f>
        <v>Asia</v>
      </c>
      <c r="I69">
        <v>23</v>
      </c>
      <c r="J69" t="str">
        <f>IF(tbl_Data[[#This Row],[Age]]&lt;15,"Children (&lt;15)",IF(tbl_Data[[#This Row],[Age]]&lt;25,"Youth (16-24)",IF(tbl_Data[[#This Row],[Age]]&lt;51,"Adults (25-50)","Old (&gt;51)")))</f>
        <v>Youth (16-24)</v>
      </c>
      <c r="K69" t="s">
        <v>18</v>
      </c>
      <c r="L69" t="s">
        <v>13</v>
      </c>
      <c r="M69" t="s">
        <v>20</v>
      </c>
    </row>
    <row r="70" spans="1:13" x14ac:dyDescent="0.2">
      <c r="A70" s="2" t="s">
        <v>744</v>
      </c>
      <c r="B70" s="2" t="str">
        <f>TEXT(tbl_Data[[#This Row],[Date]],"ddd")</f>
        <v>Tue</v>
      </c>
      <c r="C70" t="s">
        <v>860</v>
      </c>
      <c r="D70" t="s">
        <v>736</v>
      </c>
      <c r="E70" t="s">
        <v>261</v>
      </c>
      <c r="F70" t="s">
        <v>17</v>
      </c>
      <c r="G70" t="s">
        <v>11</v>
      </c>
      <c r="H70" t="str">
        <f>_xlfn.XLOOKUP(tbl_Data[[#This Row],[Nationality]],$O$2:$O$16,$P$2:$P$16,,0)</f>
        <v>Asia</v>
      </c>
      <c r="I70">
        <v>16</v>
      </c>
      <c r="J70" t="str">
        <f>IF(tbl_Data[[#This Row],[Age]]&lt;15,"Children (&lt;15)",IF(tbl_Data[[#This Row],[Age]]&lt;25,"Youth (16-24)",IF(tbl_Data[[#This Row],[Age]]&lt;51,"Adults (25-50)","Old (&gt;51)")))</f>
        <v>Youth (16-24)</v>
      </c>
      <c r="K70" t="s">
        <v>18</v>
      </c>
      <c r="L70" t="s">
        <v>13</v>
      </c>
      <c r="M70" t="s">
        <v>20</v>
      </c>
    </row>
    <row r="71" spans="1:13" x14ac:dyDescent="0.2">
      <c r="A71" s="2" t="s">
        <v>744</v>
      </c>
      <c r="B71" s="2" t="str">
        <f>TEXT(tbl_Data[[#This Row],[Date]],"ddd")</f>
        <v>Tue</v>
      </c>
      <c r="C71" t="s">
        <v>861</v>
      </c>
      <c r="D71" t="s">
        <v>736</v>
      </c>
      <c r="E71" t="s">
        <v>259</v>
      </c>
      <c r="F71" t="s">
        <v>10</v>
      </c>
      <c r="G71" t="s">
        <v>11</v>
      </c>
      <c r="H71" t="str">
        <f>_xlfn.XLOOKUP(tbl_Data[[#This Row],[Nationality]],$O$2:$O$16,$P$2:$P$16,,0)</f>
        <v>Asia</v>
      </c>
      <c r="I71">
        <v>22</v>
      </c>
      <c r="J71" t="str">
        <f>IF(tbl_Data[[#This Row],[Age]]&lt;15,"Children (&lt;15)",IF(tbl_Data[[#This Row],[Age]]&lt;25,"Youth (16-24)",IF(tbl_Data[[#This Row],[Age]]&lt;51,"Adults (25-50)","Old (&gt;51)")))</f>
        <v>Youth (16-24)</v>
      </c>
      <c r="K71" t="s">
        <v>18</v>
      </c>
      <c r="L71" t="s">
        <v>19</v>
      </c>
      <c r="M71" t="s">
        <v>20</v>
      </c>
    </row>
    <row r="72" spans="1:13" x14ac:dyDescent="0.2">
      <c r="A72" s="2" t="s">
        <v>744</v>
      </c>
      <c r="B72" s="2" t="str">
        <f>TEXT(tbl_Data[[#This Row],[Date]],"ddd")</f>
        <v>Tue</v>
      </c>
      <c r="C72" t="s">
        <v>862</v>
      </c>
      <c r="D72" t="s">
        <v>736</v>
      </c>
      <c r="E72" t="s">
        <v>257</v>
      </c>
      <c r="F72" t="s">
        <v>17</v>
      </c>
      <c r="G72" t="s">
        <v>11</v>
      </c>
      <c r="H72" t="str">
        <f>_xlfn.XLOOKUP(tbl_Data[[#This Row],[Nationality]],$O$2:$O$16,$P$2:$P$16,,0)</f>
        <v>Asia</v>
      </c>
      <c r="I72">
        <v>54</v>
      </c>
      <c r="J72" t="str">
        <f>IF(tbl_Data[[#This Row],[Age]]&lt;15,"Children (&lt;15)",IF(tbl_Data[[#This Row],[Age]]&lt;25,"Youth (16-24)",IF(tbl_Data[[#This Row],[Age]]&lt;51,"Adults (25-50)","Old (&gt;51)")))</f>
        <v>Old (&gt;51)</v>
      </c>
      <c r="K72" t="s">
        <v>12</v>
      </c>
      <c r="L72" t="s">
        <v>13</v>
      </c>
      <c r="M72" t="s">
        <v>20</v>
      </c>
    </row>
    <row r="73" spans="1:13" x14ac:dyDescent="0.2">
      <c r="A73" s="2" t="s">
        <v>744</v>
      </c>
      <c r="B73" s="2" t="str">
        <f>TEXT(tbl_Data[[#This Row],[Date]],"ddd")</f>
        <v>Tue</v>
      </c>
      <c r="C73" t="s">
        <v>863</v>
      </c>
      <c r="D73" t="s">
        <v>736</v>
      </c>
      <c r="E73" t="s">
        <v>255</v>
      </c>
      <c r="F73" t="s">
        <v>17</v>
      </c>
      <c r="G73" t="s">
        <v>11</v>
      </c>
      <c r="H73" t="str">
        <f>_xlfn.XLOOKUP(tbl_Data[[#This Row],[Nationality]],$O$2:$O$16,$P$2:$P$16,,0)</f>
        <v>Asia</v>
      </c>
      <c r="I73">
        <v>20</v>
      </c>
      <c r="J73" t="str">
        <f>IF(tbl_Data[[#This Row],[Age]]&lt;15,"Children (&lt;15)",IF(tbl_Data[[#This Row],[Age]]&lt;25,"Youth (16-24)",IF(tbl_Data[[#This Row],[Age]]&lt;51,"Adults (25-50)","Old (&gt;51)")))</f>
        <v>Youth (16-24)</v>
      </c>
      <c r="K73" t="s">
        <v>12</v>
      </c>
      <c r="L73" t="s">
        <v>13</v>
      </c>
      <c r="M73" t="s">
        <v>20</v>
      </c>
    </row>
    <row r="74" spans="1:13" x14ac:dyDescent="0.2">
      <c r="A74" s="2" t="s">
        <v>744</v>
      </c>
      <c r="B74" s="2" t="str">
        <f>TEXT(tbl_Data[[#This Row],[Date]],"ddd")</f>
        <v>Tue</v>
      </c>
      <c r="C74" t="s">
        <v>864</v>
      </c>
      <c r="D74" t="s">
        <v>736</v>
      </c>
      <c r="E74" t="s">
        <v>253</v>
      </c>
      <c r="F74" t="s">
        <v>17</v>
      </c>
      <c r="G74" t="s">
        <v>11</v>
      </c>
      <c r="H74" t="str">
        <f>_xlfn.XLOOKUP(tbl_Data[[#This Row],[Nationality]],$O$2:$O$16,$P$2:$P$16,,0)</f>
        <v>Asia</v>
      </c>
      <c r="I74">
        <v>20</v>
      </c>
      <c r="J74" t="str">
        <f>IF(tbl_Data[[#This Row],[Age]]&lt;15,"Children (&lt;15)",IF(tbl_Data[[#This Row],[Age]]&lt;25,"Youth (16-24)",IF(tbl_Data[[#This Row],[Age]]&lt;51,"Adults (25-50)","Old (&gt;51)")))</f>
        <v>Youth (16-24)</v>
      </c>
      <c r="K74" t="s">
        <v>12</v>
      </c>
      <c r="L74" t="s">
        <v>13</v>
      </c>
      <c r="M74" t="s">
        <v>20</v>
      </c>
    </row>
    <row r="75" spans="1:13" x14ac:dyDescent="0.2">
      <c r="A75" s="2" t="s">
        <v>744</v>
      </c>
      <c r="B75" s="2" t="str">
        <f>TEXT(tbl_Data[[#This Row],[Date]],"ddd")</f>
        <v>Tue</v>
      </c>
      <c r="C75" t="s">
        <v>865</v>
      </c>
      <c r="D75" t="s">
        <v>736</v>
      </c>
      <c r="E75" t="s">
        <v>251</v>
      </c>
      <c r="F75" t="s">
        <v>17</v>
      </c>
      <c r="G75" t="s">
        <v>11</v>
      </c>
      <c r="H75" t="str">
        <f>_xlfn.XLOOKUP(tbl_Data[[#This Row],[Nationality]],$O$2:$O$16,$P$2:$P$16,,0)</f>
        <v>Asia</v>
      </c>
      <c r="I75">
        <v>24</v>
      </c>
      <c r="J75" t="str">
        <f>IF(tbl_Data[[#This Row],[Age]]&lt;15,"Children (&lt;15)",IF(tbl_Data[[#This Row],[Age]]&lt;25,"Youth (16-24)",IF(tbl_Data[[#This Row],[Age]]&lt;51,"Adults (25-50)","Old (&gt;51)")))</f>
        <v>Youth (16-24)</v>
      </c>
      <c r="K75" t="s">
        <v>12</v>
      </c>
      <c r="L75" t="s">
        <v>13</v>
      </c>
      <c r="M75" t="s">
        <v>20</v>
      </c>
    </row>
    <row r="76" spans="1:13" x14ac:dyDescent="0.2">
      <c r="A76" s="2" t="s">
        <v>744</v>
      </c>
      <c r="B76" s="2" t="str">
        <f>TEXT(tbl_Data[[#This Row],[Date]],"ddd")</f>
        <v>Tue</v>
      </c>
      <c r="C76" t="s">
        <v>866</v>
      </c>
      <c r="D76" t="s">
        <v>736</v>
      </c>
      <c r="E76" t="s">
        <v>249</v>
      </c>
      <c r="F76" t="s">
        <v>17</v>
      </c>
      <c r="G76" t="s">
        <v>11</v>
      </c>
      <c r="H76" t="str">
        <f>_xlfn.XLOOKUP(tbl_Data[[#This Row],[Nationality]],$O$2:$O$16,$P$2:$P$16,,0)</f>
        <v>Asia</v>
      </c>
      <c r="I76">
        <v>19</v>
      </c>
      <c r="J76" t="str">
        <f>IF(tbl_Data[[#This Row],[Age]]&lt;15,"Children (&lt;15)",IF(tbl_Data[[#This Row],[Age]]&lt;25,"Youth (16-24)",IF(tbl_Data[[#This Row],[Age]]&lt;51,"Adults (25-50)","Old (&gt;51)")))</f>
        <v>Youth (16-24)</v>
      </c>
      <c r="K76" t="s">
        <v>18</v>
      </c>
      <c r="L76" t="s">
        <v>13</v>
      </c>
      <c r="M76" t="s">
        <v>14</v>
      </c>
    </row>
    <row r="77" spans="1:13" x14ac:dyDescent="0.2">
      <c r="A77" s="2" t="s">
        <v>744</v>
      </c>
      <c r="B77" s="2" t="str">
        <f>TEXT(tbl_Data[[#This Row],[Date]],"ddd")</f>
        <v>Tue</v>
      </c>
      <c r="C77" t="s">
        <v>867</v>
      </c>
      <c r="D77" t="s">
        <v>736</v>
      </c>
      <c r="E77" t="s">
        <v>247</v>
      </c>
      <c r="F77" t="s">
        <v>10</v>
      </c>
      <c r="G77" t="s">
        <v>62</v>
      </c>
      <c r="H77" t="str">
        <f>_xlfn.XLOOKUP(tbl_Data[[#This Row],[Nationality]],$O$2:$O$16,$P$2:$P$16,,0)</f>
        <v>Asia</v>
      </c>
      <c r="I77">
        <v>19</v>
      </c>
      <c r="J77" t="str">
        <f>IF(tbl_Data[[#This Row],[Age]]&lt;15,"Children (&lt;15)",IF(tbl_Data[[#This Row],[Age]]&lt;25,"Youth (16-24)",IF(tbl_Data[[#This Row],[Age]]&lt;51,"Adults (25-50)","Old (&gt;51)")))</f>
        <v>Youth (16-24)</v>
      </c>
      <c r="K77" t="s">
        <v>12</v>
      </c>
      <c r="L77" t="s">
        <v>13</v>
      </c>
      <c r="M77" t="s">
        <v>20</v>
      </c>
    </row>
    <row r="78" spans="1:13" x14ac:dyDescent="0.2">
      <c r="A78" s="2" t="s">
        <v>744</v>
      </c>
      <c r="B78" s="2" t="str">
        <f>TEXT(tbl_Data[[#This Row],[Date]],"ddd")</f>
        <v>Tue</v>
      </c>
      <c r="C78" t="s">
        <v>868</v>
      </c>
      <c r="D78" t="s">
        <v>736</v>
      </c>
      <c r="E78" t="s">
        <v>245</v>
      </c>
      <c r="F78" t="s">
        <v>10</v>
      </c>
      <c r="G78" t="s">
        <v>11</v>
      </c>
      <c r="H78" t="str">
        <f>_xlfn.XLOOKUP(tbl_Data[[#This Row],[Nationality]],$O$2:$O$16,$P$2:$P$16,,0)</f>
        <v>Asia</v>
      </c>
      <c r="I78">
        <v>38</v>
      </c>
      <c r="J78" t="str">
        <f>IF(tbl_Data[[#This Row],[Age]]&lt;15,"Children (&lt;15)",IF(tbl_Data[[#This Row],[Age]]&lt;25,"Youth (16-24)",IF(tbl_Data[[#This Row],[Age]]&lt;51,"Adults (25-50)","Old (&gt;51)")))</f>
        <v>Adults (25-50)</v>
      </c>
      <c r="K78" t="s">
        <v>12</v>
      </c>
      <c r="L78" t="s">
        <v>13</v>
      </c>
      <c r="M78" t="s">
        <v>20</v>
      </c>
    </row>
    <row r="79" spans="1:13" x14ac:dyDescent="0.2">
      <c r="A79" s="2" t="s">
        <v>744</v>
      </c>
      <c r="B79" s="2" t="str">
        <f>TEXT(tbl_Data[[#This Row],[Date]],"ddd")</f>
        <v>Tue</v>
      </c>
      <c r="C79" t="s">
        <v>869</v>
      </c>
      <c r="D79" t="s">
        <v>736</v>
      </c>
      <c r="E79" t="s">
        <v>243</v>
      </c>
      <c r="F79" t="s">
        <v>17</v>
      </c>
      <c r="G79" t="s">
        <v>11</v>
      </c>
      <c r="H79" t="str">
        <f>_xlfn.XLOOKUP(tbl_Data[[#This Row],[Nationality]],$O$2:$O$16,$P$2:$P$16,,0)</f>
        <v>Asia</v>
      </c>
      <c r="I79">
        <v>25</v>
      </c>
      <c r="J79" t="str">
        <f>IF(tbl_Data[[#This Row],[Age]]&lt;15,"Children (&lt;15)",IF(tbl_Data[[#This Row],[Age]]&lt;25,"Youth (16-24)",IF(tbl_Data[[#This Row],[Age]]&lt;51,"Adults (25-50)","Old (&gt;51)")))</f>
        <v>Adults (25-50)</v>
      </c>
      <c r="K79" t="s">
        <v>12</v>
      </c>
      <c r="L79" t="s">
        <v>13</v>
      </c>
      <c r="M79" t="s">
        <v>14</v>
      </c>
    </row>
    <row r="80" spans="1:13" x14ac:dyDescent="0.2">
      <c r="A80" s="2" t="s">
        <v>744</v>
      </c>
      <c r="B80" s="2" t="str">
        <f>TEXT(tbl_Data[[#This Row],[Date]],"ddd")</f>
        <v>Tue</v>
      </c>
      <c r="C80" t="s">
        <v>870</v>
      </c>
      <c r="D80" t="s">
        <v>736</v>
      </c>
      <c r="E80" t="s">
        <v>241</v>
      </c>
      <c r="F80" t="s">
        <v>17</v>
      </c>
      <c r="G80" t="s">
        <v>209</v>
      </c>
      <c r="H80" t="str">
        <f>_xlfn.XLOOKUP(tbl_Data[[#This Row],[Nationality]],$O$2:$O$16,$P$2:$P$16,,0)</f>
        <v>Asia</v>
      </c>
      <c r="I80">
        <v>34</v>
      </c>
      <c r="J80" t="str">
        <f>IF(tbl_Data[[#This Row],[Age]]&lt;15,"Children (&lt;15)",IF(tbl_Data[[#This Row],[Age]]&lt;25,"Youth (16-24)",IF(tbl_Data[[#This Row],[Age]]&lt;51,"Adults (25-50)","Old (&gt;51)")))</f>
        <v>Adults (25-50)</v>
      </c>
      <c r="K80" t="s">
        <v>18</v>
      </c>
      <c r="L80" t="s">
        <v>13</v>
      </c>
      <c r="M80" t="s">
        <v>14</v>
      </c>
    </row>
    <row r="81" spans="1:13" x14ac:dyDescent="0.2">
      <c r="A81" s="2" t="s">
        <v>744</v>
      </c>
      <c r="B81" s="2" t="str">
        <f>TEXT(tbl_Data[[#This Row],[Date]],"ddd")</f>
        <v>Tue</v>
      </c>
      <c r="C81" t="s">
        <v>871</v>
      </c>
      <c r="D81" t="s">
        <v>736</v>
      </c>
      <c r="E81" t="s">
        <v>239</v>
      </c>
      <c r="F81" t="s">
        <v>10</v>
      </c>
      <c r="G81" t="s">
        <v>11</v>
      </c>
      <c r="H81" t="str">
        <f>_xlfn.XLOOKUP(tbl_Data[[#This Row],[Nationality]],$O$2:$O$16,$P$2:$P$16,,0)</f>
        <v>Asia</v>
      </c>
      <c r="I81">
        <v>23</v>
      </c>
      <c r="J81" t="str">
        <f>IF(tbl_Data[[#This Row],[Age]]&lt;15,"Children (&lt;15)",IF(tbl_Data[[#This Row],[Age]]&lt;25,"Youth (16-24)",IF(tbl_Data[[#This Row],[Age]]&lt;51,"Adults (25-50)","Old (&gt;51)")))</f>
        <v>Youth (16-24)</v>
      </c>
      <c r="K81" t="s">
        <v>12</v>
      </c>
      <c r="L81" t="s">
        <v>19</v>
      </c>
      <c r="M81" t="s">
        <v>20</v>
      </c>
    </row>
    <row r="82" spans="1:13" x14ac:dyDescent="0.2">
      <c r="A82" s="2" t="s">
        <v>744</v>
      </c>
      <c r="B82" s="2" t="str">
        <f>TEXT(tbl_Data[[#This Row],[Date]],"ddd")</f>
        <v>Tue</v>
      </c>
      <c r="C82" t="s">
        <v>872</v>
      </c>
      <c r="D82" t="s">
        <v>736</v>
      </c>
      <c r="E82" t="s">
        <v>236</v>
      </c>
      <c r="F82" t="s">
        <v>17</v>
      </c>
      <c r="G82" t="s">
        <v>237</v>
      </c>
      <c r="H82" t="str">
        <f>_xlfn.XLOOKUP(tbl_Data[[#This Row],[Nationality]],$O$2:$O$16,$P$2:$P$16,,0)</f>
        <v>Africa</v>
      </c>
      <c r="I82">
        <v>23</v>
      </c>
      <c r="J82" t="str">
        <f>IF(tbl_Data[[#This Row],[Age]]&lt;15,"Children (&lt;15)",IF(tbl_Data[[#This Row],[Age]]&lt;25,"Youth (16-24)",IF(tbl_Data[[#This Row],[Age]]&lt;51,"Adults (25-50)","Old (&gt;51)")))</f>
        <v>Youth (16-24)</v>
      </c>
      <c r="K82" t="s">
        <v>12</v>
      </c>
      <c r="L82" t="s">
        <v>13</v>
      </c>
      <c r="M82" t="s">
        <v>14</v>
      </c>
    </row>
    <row r="83" spans="1:13" x14ac:dyDescent="0.2">
      <c r="A83" s="2" t="s">
        <v>744</v>
      </c>
      <c r="B83" s="2" t="str">
        <f>TEXT(tbl_Data[[#This Row],[Date]],"ddd")</f>
        <v>Tue</v>
      </c>
      <c r="C83" t="s">
        <v>873</v>
      </c>
      <c r="D83" t="s">
        <v>736</v>
      </c>
      <c r="E83" t="s">
        <v>234</v>
      </c>
      <c r="F83" t="s">
        <v>17</v>
      </c>
      <c r="G83" t="s">
        <v>11</v>
      </c>
      <c r="H83" t="str">
        <f>_xlfn.XLOOKUP(tbl_Data[[#This Row],[Nationality]],$O$2:$O$16,$P$2:$P$16,,0)</f>
        <v>Asia</v>
      </c>
      <c r="I83">
        <v>31</v>
      </c>
      <c r="J83" t="str">
        <f>IF(tbl_Data[[#This Row],[Age]]&lt;15,"Children (&lt;15)",IF(tbl_Data[[#This Row],[Age]]&lt;25,"Youth (16-24)",IF(tbl_Data[[#This Row],[Age]]&lt;51,"Adults (25-50)","Old (&gt;51)")))</f>
        <v>Adults (25-50)</v>
      </c>
      <c r="K83" t="s">
        <v>18</v>
      </c>
      <c r="L83" t="s">
        <v>19</v>
      </c>
      <c r="M83" t="s">
        <v>14</v>
      </c>
    </row>
    <row r="84" spans="1:13" x14ac:dyDescent="0.2">
      <c r="A84" s="2" t="s">
        <v>744</v>
      </c>
      <c r="B84" s="2" t="str">
        <f>TEXT(tbl_Data[[#This Row],[Date]],"ddd")</f>
        <v>Tue</v>
      </c>
      <c r="C84" t="s">
        <v>874</v>
      </c>
      <c r="D84" t="s">
        <v>736</v>
      </c>
      <c r="E84" t="s">
        <v>232</v>
      </c>
      <c r="F84" t="s">
        <v>17</v>
      </c>
      <c r="G84" t="s">
        <v>11</v>
      </c>
      <c r="H84" t="str">
        <f>_xlfn.XLOOKUP(tbl_Data[[#This Row],[Nationality]],$O$2:$O$16,$P$2:$P$16,,0)</f>
        <v>Asia</v>
      </c>
      <c r="I84">
        <v>31</v>
      </c>
      <c r="J84" t="str">
        <f>IF(tbl_Data[[#This Row],[Age]]&lt;15,"Children (&lt;15)",IF(tbl_Data[[#This Row],[Age]]&lt;25,"Youth (16-24)",IF(tbl_Data[[#This Row],[Age]]&lt;51,"Adults (25-50)","Old (&gt;51)")))</f>
        <v>Adults (25-50)</v>
      </c>
      <c r="K84" t="s">
        <v>18</v>
      </c>
      <c r="L84" t="s">
        <v>19</v>
      </c>
      <c r="M84" t="s">
        <v>20</v>
      </c>
    </row>
    <row r="85" spans="1:13" x14ac:dyDescent="0.2">
      <c r="A85" s="2" t="s">
        <v>744</v>
      </c>
      <c r="B85" s="2" t="str">
        <f>TEXT(tbl_Data[[#This Row],[Date]],"ddd")</f>
        <v>Tue</v>
      </c>
      <c r="C85" t="s">
        <v>875</v>
      </c>
      <c r="D85" t="s">
        <v>736</v>
      </c>
      <c r="E85" t="s">
        <v>229</v>
      </c>
      <c r="F85" t="s">
        <v>17</v>
      </c>
      <c r="G85" t="s">
        <v>644</v>
      </c>
      <c r="H85" t="str">
        <f>_xlfn.XLOOKUP(tbl_Data[[#This Row],[Nationality]],$O$2:$O$16,$P$2:$P$16,,0)</f>
        <v>Asia</v>
      </c>
      <c r="I85">
        <v>23</v>
      </c>
      <c r="J85" t="str">
        <f>IF(tbl_Data[[#This Row],[Age]]&lt;15,"Children (&lt;15)",IF(tbl_Data[[#This Row],[Age]]&lt;25,"Youth (16-24)",IF(tbl_Data[[#This Row],[Age]]&lt;51,"Adults (25-50)","Old (&gt;51)")))</f>
        <v>Youth (16-24)</v>
      </c>
      <c r="K85" t="s">
        <v>12</v>
      </c>
      <c r="L85" t="s">
        <v>13</v>
      </c>
      <c r="M85" t="s">
        <v>41</v>
      </c>
    </row>
    <row r="86" spans="1:13" x14ac:dyDescent="0.2">
      <c r="A86" s="2" t="s">
        <v>744</v>
      </c>
      <c r="B86" s="2" t="str">
        <f>TEXT(tbl_Data[[#This Row],[Date]],"ddd")</f>
        <v>Tue</v>
      </c>
      <c r="C86" t="s">
        <v>876</v>
      </c>
      <c r="D86" t="s">
        <v>736</v>
      </c>
      <c r="E86" t="s">
        <v>227</v>
      </c>
      <c r="F86" t="s">
        <v>10</v>
      </c>
      <c r="G86" t="s">
        <v>183</v>
      </c>
      <c r="H86" t="str">
        <f>_xlfn.XLOOKUP(tbl_Data[[#This Row],[Nationality]],$O$2:$O$16,$P$2:$P$16,,0)</f>
        <v>Asia</v>
      </c>
      <c r="I86">
        <v>22</v>
      </c>
      <c r="J86" t="str">
        <f>IF(tbl_Data[[#This Row],[Age]]&lt;15,"Children (&lt;15)",IF(tbl_Data[[#This Row],[Age]]&lt;25,"Youth (16-24)",IF(tbl_Data[[#This Row],[Age]]&lt;51,"Adults (25-50)","Old (&gt;51)")))</f>
        <v>Youth (16-24)</v>
      </c>
      <c r="K86" t="s">
        <v>12</v>
      </c>
      <c r="L86" t="s">
        <v>13</v>
      </c>
      <c r="M86" t="s">
        <v>14</v>
      </c>
    </row>
    <row r="87" spans="1:13" x14ac:dyDescent="0.2">
      <c r="A87" s="2" t="s">
        <v>744</v>
      </c>
      <c r="B87" s="2" t="str">
        <f>TEXT(tbl_Data[[#This Row],[Date]],"ddd")</f>
        <v>Tue</v>
      </c>
      <c r="C87" t="s">
        <v>877</v>
      </c>
      <c r="D87" t="s">
        <v>736</v>
      </c>
      <c r="E87" t="s">
        <v>225</v>
      </c>
      <c r="F87" t="s">
        <v>17</v>
      </c>
      <c r="G87" t="s">
        <v>11</v>
      </c>
      <c r="H87" t="str">
        <f>_xlfn.XLOOKUP(tbl_Data[[#This Row],[Nationality]],$O$2:$O$16,$P$2:$P$16,,0)</f>
        <v>Asia</v>
      </c>
      <c r="I87">
        <v>39</v>
      </c>
      <c r="J87" t="str">
        <f>IF(tbl_Data[[#This Row],[Age]]&lt;15,"Children (&lt;15)",IF(tbl_Data[[#This Row],[Age]]&lt;25,"Youth (16-24)",IF(tbl_Data[[#This Row],[Age]]&lt;51,"Adults (25-50)","Old (&gt;51)")))</f>
        <v>Adults (25-50)</v>
      </c>
      <c r="K87" t="s">
        <v>18</v>
      </c>
      <c r="L87" t="s">
        <v>13</v>
      </c>
      <c r="M87" t="s">
        <v>41</v>
      </c>
    </row>
    <row r="88" spans="1:13" x14ac:dyDescent="0.2">
      <c r="A88" s="2" t="s">
        <v>744</v>
      </c>
      <c r="B88" s="2" t="str">
        <f>TEXT(tbl_Data[[#This Row],[Date]],"ddd")</f>
        <v>Tue</v>
      </c>
      <c r="C88" t="s">
        <v>878</v>
      </c>
      <c r="D88" t="s">
        <v>736</v>
      </c>
      <c r="E88" t="s">
        <v>223</v>
      </c>
      <c r="F88" t="s">
        <v>17</v>
      </c>
      <c r="G88" t="s">
        <v>62</v>
      </c>
      <c r="H88" t="str">
        <f>_xlfn.XLOOKUP(tbl_Data[[#This Row],[Nationality]],$O$2:$O$16,$P$2:$P$16,,0)</f>
        <v>Asia</v>
      </c>
      <c r="I88">
        <v>20</v>
      </c>
      <c r="J88" t="str">
        <f>IF(tbl_Data[[#This Row],[Age]]&lt;15,"Children (&lt;15)",IF(tbl_Data[[#This Row],[Age]]&lt;25,"Youth (16-24)",IF(tbl_Data[[#This Row],[Age]]&lt;51,"Adults (25-50)","Old (&gt;51)")))</f>
        <v>Youth (16-24)</v>
      </c>
      <c r="K88" t="s">
        <v>12</v>
      </c>
      <c r="L88" t="s">
        <v>13</v>
      </c>
      <c r="M88" t="s">
        <v>20</v>
      </c>
    </row>
    <row r="89" spans="1:13" x14ac:dyDescent="0.2">
      <c r="A89" s="2" t="s">
        <v>744</v>
      </c>
      <c r="B89" s="2" t="str">
        <f>TEXT(tbl_Data[[#This Row],[Date]],"ddd")</f>
        <v>Tue</v>
      </c>
      <c r="C89" t="s">
        <v>879</v>
      </c>
      <c r="D89" t="s">
        <v>736</v>
      </c>
      <c r="E89" t="s">
        <v>221</v>
      </c>
      <c r="F89" t="s">
        <v>17</v>
      </c>
      <c r="G89" t="s">
        <v>11</v>
      </c>
      <c r="H89" t="str">
        <f>_xlfn.XLOOKUP(tbl_Data[[#This Row],[Nationality]],$O$2:$O$16,$P$2:$P$16,,0)</f>
        <v>Asia</v>
      </c>
      <c r="I89">
        <v>60</v>
      </c>
      <c r="J89" t="str">
        <f>IF(tbl_Data[[#This Row],[Age]]&lt;15,"Children (&lt;15)",IF(tbl_Data[[#This Row],[Age]]&lt;25,"Youth (16-24)",IF(tbl_Data[[#This Row],[Age]]&lt;51,"Adults (25-50)","Old (&gt;51)")))</f>
        <v>Old (&gt;51)</v>
      </c>
      <c r="K89" t="s">
        <v>12</v>
      </c>
      <c r="L89" t="s">
        <v>13</v>
      </c>
      <c r="M89" t="s">
        <v>41</v>
      </c>
    </row>
    <row r="90" spans="1:13" x14ac:dyDescent="0.2">
      <c r="A90" s="2" t="s">
        <v>744</v>
      </c>
      <c r="B90" s="2" t="str">
        <f>TEXT(tbl_Data[[#This Row],[Date]],"ddd")</f>
        <v>Tue</v>
      </c>
      <c r="C90" t="s">
        <v>880</v>
      </c>
      <c r="D90" t="s">
        <v>736</v>
      </c>
      <c r="E90" t="s">
        <v>219</v>
      </c>
      <c r="F90" t="s">
        <v>10</v>
      </c>
      <c r="G90" t="s">
        <v>183</v>
      </c>
      <c r="H90" t="str">
        <f>_xlfn.XLOOKUP(tbl_Data[[#This Row],[Nationality]],$O$2:$O$16,$P$2:$P$16,,0)</f>
        <v>Asia</v>
      </c>
      <c r="I90">
        <v>19</v>
      </c>
      <c r="J90" t="str">
        <f>IF(tbl_Data[[#This Row],[Age]]&lt;15,"Children (&lt;15)",IF(tbl_Data[[#This Row],[Age]]&lt;25,"Youth (16-24)",IF(tbl_Data[[#This Row],[Age]]&lt;51,"Adults (25-50)","Old (&gt;51)")))</f>
        <v>Youth (16-24)</v>
      </c>
      <c r="K90" t="s">
        <v>12</v>
      </c>
      <c r="L90" t="s">
        <v>13</v>
      </c>
      <c r="M90" t="s">
        <v>14</v>
      </c>
    </row>
    <row r="91" spans="1:13" x14ac:dyDescent="0.2">
      <c r="A91" s="2" t="s">
        <v>744</v>
      </c>
      <c r="B91" s="2" t="str">
        <f>TEXT(tbl_Data[[#This Row],[Date]],"ddd")</f>
        <v>Tue</v>
      </c>
      <c r="C91" t="s">
        <v>881</v>
      </c>
      <c r="D91" t="s">
        <v>736</v>
      </c>
      <c r="E91" t="s">
        <v>217</v>
      </c>
      <c r="F91" t="s">
        <v>17</v>
      </c>
      <c r="G91" t="s">
        <v>62</v>
      </c>
      <c r="H91" t="str">
        <f>_xlfn.XLOOKUP(tbl_Data[[#This Row],[Nationality]],$O$2:$O$16,$P$2:$P$16,,0)</f>
        <v>Asia</v>
      </c>
      <c r="I91">
        <v>30</v>
      </c>
      <c r="J91" t="str">
        <f>IF(tbl_Data[[#This Row],[Age]]&lt;15,"Children (&lt;15)",IF(tbl_Data[[#This Row],[Age]]&lt;25,"Youth (16-24)",IF(tbl_Data[[#This Row],[Age]]&lt;51,"Adults (25-50)","Old (&gt;51)")))</f>
        <v>Adults (25-50)</v>
      </c>
      <c r="K91" t="s">
        <v>12</v>
      </c>
      <c r="L91" t="s">
        <v>13</v>
      </c>
      <c r="M91" t="s">
        <v>20</v>
      </c>
    </row>
    <row r="92" spans="1:13" x14ac:dyDescent="0.2">
      <c r="A92" s="2" t="s">
        <v>744</v>
      </c>
      <c r="B92" s="2" t="str">
        <f>TEXT(tbl_Data[[#This Row],[Date]],"ddd")</f>
        <v>Tue</v>
      </c>
      <c r="C92" t="s">
        <v>882</v>
      </c>
      <c r="D92" t="s">
        <v>736</v>
      </c>
      <c r="E92" t="s">
        <v>215</v>
      </c>
      <c r="F92" t="s">
        <v>17</v>
      </c>
      <c r="G92" t="s">
        <v>11</v>
      </c>
      <c r="H92" t="str">
        <f>_xlfn.XLOOKUP(tbl_Data[[#This Row],[Nationality]],$O$2:$O$16,$P$2:$P$16,,0)</f>
        <v>Asia</v>
      </c>
      <c r="I92">
        <v>36</v>
      </c>
      <c r="J92" t="str">
        <f>IF(tbl_Data[[#This Row],[Age]]&lt;15,"Children (&lt;15)",IF(tbl_Data[[#This Row],[Age]]&lt;25,"Youth (16-24)",IF(tbl_Data[[#This Row],[Age]]&lt;51,"Adults (25-50)","Old (&gt;51)")))</f>
        <v>Adults (25-50)</v>
      </c>
      <c r="K92" t="s">
        <v>12</v>
      </c>
      <c r="L92" t="s">
        <v>13</v>
      </c>
      <c r="M92" t="s">
        <v>41</v>
      </c>
    </row>
    <row r="93" spans="1:13" x14ac:dyDescent="0.2">
      <c r="A93" s="2" t="s">
        <v>744</v>
      </c>
      <c r="B93" s="2" t="str">
        <f>TEXT(tbl_Data[[#This Row],[Date]],"ddd")</f>
        <v>Tue</v>
      </c>
      <c r="C93" t="s">
        <v>883</v>
      </c>
      <c r="D93" t="s">
        <v>736</v>
      </c>
      <c r="E93" t="s">
        <v>213</v>
      </c>
      <c r="F93" t="s">
        <v>17</v>
      </c>
      <c r="G93" t="s">
        <v>11</v>
      </c>
      <c r="H93" t="str">
        <f>_xlfn.XLOOKUP(tbl_Data[[#This Row],[Nationality]],$O$2:$O$16,$P$2:$P$16,,0)</f>
        <v>Asia</v>
      </c>
      <c r="I93">
        <v>38</v>
      </c>
      <c r="J93" t="str">
        <f>IF(tbl_Data[[#This Row],[Age]]&lt;15,"Children (&lt;15)",IF(tbl_Data[[#This Row],[Age]]&lt;25,"Youth (16-24)",IF(tbl_Data[[#This Row],[Age]]&lt;51,"Adults (25-50)","Old (&gt;51)")))</f>
        <v>Adults (25-50)</v>
      </c>
      <c r="K93" t="s">
        <v>12</v>
      </c>
      <c r="L93" t="s">
        <v>13</v>
      </c>
      <c r="M93" t="s">
        <v>20</v>
      </c>
    </row>
    <row r="94" spans="1:13" x14ac:dyDescent="0.2">
      <c r="A94" s="2" t="s">
        <v>744</v>
      </c>
      <c r="B94" s="2" t="str">
        <f>TEXT(tbl_Data[[#This Row],[Date]],"ddd")</f>
        <v>Tue</v>
      </c>
      <c r="C94" t="s">
        <v>884</v>
      </c>
      <c r="D94" t="s">
        <v>736</v>
      </c>
      <c r="E94" t="s">
        <v>211</v>
      </c>
      <c r="F94" t="s">
        <v>17</v>
      </c>
      <c r="G94" t="s">
        <v>11</v>
      </c>
      <c r="H94" t="str">
        <f>_xlfn.XLOOKUP(tbl_Data[[#This Row],[Nationality]],$O$2:$O$16,$P$2:$P$16,,0)</f>
        <v>Asia</v>
      </c>
      <c r="I94">
        <v>32</v>
      </c>
      <c r="J94" t="str">
        <f>IF(tbl_Data[[#This Row],[Age]]&lt;15,"Children (&lt;15)",IF(tbl_Data[[#This Row],[Age]]&lt;25,"Youth (16-24)",IF(tbl_Data[[#This Row],[Age]]&lt;51,"Adults (25-50)","Old (&gt;51)")))</f>
        <v>Adults (25-50)</v>
      </c>
      <c r="K94" t="s">
        <v>12</v>
      </c>
      <c r="L94" t="s">
        <v>13</v>
      </c>
      <c r="M94" t="s">
        <v>14</v>
      </c>
    </row>
    <row r="95" spans="1:13" x14ac:dyDescent="0.2">
      <c r="A95" s="2" t="s">
        <v>744</v>
      </c>
      <c r="B95" s="2" t="str">
        <f>TEXT(tbl_Data[[#This Row],[Date]],"ddd")</f>
        <v>Tue</v>
      </c>
      <c r="C95" t="s">
        <v>885</v>
      </c>
      <c r="D95" t="s">
        <v>736</v>
      </c>
      <c r="E95" t="s">
        <v>208</v>
      </c>
      <c r="F95" t="s">
        <v>10</v>
      </c>
      <c r="G95" t="s">
        <v>209</v>
      </c>
      <c r="H95" t="str">
        <f>_xlfn.XLOOKUP(tbl_Data[[#This Row],[Nationality]],$O$2:$O$16,$P$2:$P$16,,0)</f>
        <v>Asia</v>
      </c>
      <c r="I95">
        <v>28</v>
      </c>
      <c r="J95" t="str">
        <f>IF(tbl_Data[[#This Row],[Age]]&lt;15,"Children (&lt;15)",IF(tbl_Data[[#This Row],[Age]]&lt;25,"Youth (16-24)",IF(tbl_Data[[#This Row],[Age]]&lt;51,"Adults (25-50)","Old (&gt;51)")))</f>
        <v>Adults (25-50)</v>
      </c>
      <c r="K95" t="s">
        <v>12</v>
      </c>
      <c r="L95" t="s">
        <v>13</v>
      </c>
      <c r="M95" t="s">
        <v>14</v>
      </c>
    </row>
    <row r="96" spans="1:13" x14ac:dyDescent="0.2">
      <c r="A96" s="2" t="s">
        <v>744</v>
      </c>
      <c r="B96" s="2" t="str">
        <f>TEXT(tbl_Data[[#This Row],[Date]],"ddd")</f>
        <v>Tue</v>
      </c>
      <c r="C96" t="s">
        <v>886</v>
      </c>
      <c r="D96" t="s">
        <v>736</v>
      </c>
      <c r="E96" t="s">
        <v>206</v>
      </c>
      <c r="F96" t="s">
        <v>17</v>
      </c>
      <c r="G96" t="s">
        <v>11</v>
      </c>
      <c r="H96" t="str">
        <f>_xlfn.XLOOKUP(tbl_Data[[#This Row],[Nationality]],$O$2:$O$16,$P$2:$P$16,,0)</f>
        <v>Asia</v>
      </c>
      <c r="I96">
        <v>40</v>
      </c>
      <c r="J96" t="str">
        <f>IF(tbl_Data[[#This Row],[Age]]&lt;15,"Children (&lt;15)",IF(tbl_Data[[#This Row],[Age]]&lt;25,"Youth (16-24)",IF(tbl_Data[[#This Row],[Age]]&lt;51,"Adults (25-50)","Old (&gt;51)")))</f>
        <v>Adults (25-50)</v>
      </c>
      <c r="K96" t="s">
        <v>12</v>
      </c>
      <c r="L96" t="s">
        <v>13</v>
      </c>
      <c r="M96" t="s">
        <v>41</v>
      </c>
    </row>
    <row r="97" spans="1:13" x14ac:dyDescent="0.2">
      <c r="A97" s="2" t="s">
        <v>744</v>
      </c>
      <c r="B97" s="2" t="str">
        <f>TEXT(tbl_Data[[#This Row],[Date]],"ddd")</f>
        <v>Tue</v>
      </c>
      <c r="C97" t="s">
        <v>887</v>
      </c>
      <c r="D97" t="s">
        <v>736</v>
      </c>
      <c r="E97" t="s">
        <v>204</v>
      </c>
      <c r="F97" t="s">
        <v>17</v>
      </c>
      <c r="G97" t="s">
        <v>11</v>
      </c>
      <c r="H97" t="str">
        <f>_xlfn.XLOOKUP(tbl_Data[[#This Row],[Nationality]],$O$2:$O$16,$P$2:$P$16,,0)</f>
        <v>Asia</v>
      </c>
      <c r="I97">
        <v>21</v>
      </c>
      <c r="J97" t="str">
        <f>IF(tbl_Data[[#This Row],[Age]]&lt;15,"Children (&lt;15)",IF(tbl_Data[[#This Row],[Age]]&lt;25,"Youth (16-24)",IF(tbl_Data[[#This Row],[Age]]&lt;51,"Adults (25-50)","Old (&gt;51)")))</f>
        <v>Youth (16-24)</v>
      </c>
      <c r="K97" t="s">
        <v>12</v>
      </c>
      <c r="L97" t="s">
        <v>13</v>
      </c>
      <c r="M97" t="s">
        <v>20</v>
      </c>
    </row>
    <row r="98" spans="1:13" x14ac:dyDescent="0.2">
      <c r="A98" s="2" t="s">
        <v>744</v>
      </c>
      <c r="B98" s="2" t="str">
        <f>TEXT(tbl_Data[[#This Row],[Date]],"ddd")</f>
        <v>Tue</v>
      </c>
      <c r="C98" t="s">
        <v>888</v>
      </c>
      <c r="D98" t="s">
        <v>736</v>
      </c>
      <c r="E98" t="s">
        <v>202</v>
      </c>
      <c r="F98" t="s">
        <v>17</v>
      </c>
      <c r="G98" t="s">
        <v>62</v>
      </c>
      <c r="H98" t="str">
        <f>_xlfn.XLOOKUP(tbl_Data[[#This Row],[Nationality]],$O$2:$O$16,$P$2:$P$16,,0)</f>
        <v>Asia</v>
      </c>
      <c r="I98">
        <v>19</v>
      </c>
      <c r="J98" t="str">
        <f>IF(tbl_Data[[#This Row],[Age]]&lt;15,"Children (&lt;15)",IF(tbl_Data[[#This Row],[Age]]&lt;25,"Youth (16-24)",IF(tbl_Data[[#This Row],[Age]]&lt;51,"Adults (25-50)","Old (&gt;51)")))</f>
        <v>Youth (16-24)</v>
      </c>
      <c r="K98" t="s">
        <v>12</v>
      </c>
      <c r="L98" t="s">
        <v>13</v>
      </c>
      <c r="M98" t="s">
        <v>20</v>
      </c>
    </row>
    <row r="99" spans="1:13" x14ac:dyDescent="0.2">
      <c r="A99" s="2" t="s">
        <v>744</v>
      </c>
      <c r="B99" s="2" t="str">
        <f>TEXT(tbl_Data[[#This Row],[Date]],"ddd")</f>
        <v>Tue</v>
      </c>
      <c r="C99" t="s">
        <v>889</v>
      </c>
      <c r="D99" t="s">
        <v>736</v>
      </c>
      <c r="E99" t="s">
        <v>200</v>
      </c>
      <c r="F99" t="s">
        <v>17</v>
      </c>
      <c r="G99" t="s">
        <v>11</v>
      </c>
      <c r="H99" t="str">
        <f>_xlfn.XLOOKUP(tbl_Data[[#This Row],[Nationality]],$O$2:$O$16,$P$2:$P$16,,0)</f>
        <v>Asia</v>
      </c>
      <c r="I99">
        <v>28</v>
      </c>
      <c r="J99" t="str">
        <f>IF(tbl_Data[[#This Row],[Age]]&lt;15,"Children (&lt;15)",IF(tbl_Data[[#This Row],[Age]]&lt;25,"Youth (16-24)",IF(tbl_Data[[#This Row],[Age]]&lt;51,"Adults (25-50)","Old (&gt;51)")))</f>
        <v>Adults (25-50)</v>
      </c>
      <c r="K99" t="s">
        <v>12</v>
      </c>
      <c r="L99" t="s">
        <v>13</v>
      </c>
      <c r="M99" t="s">
        <v>41</v>
      </c>
    </row>
    <row r="100" spans="1:13" x14ac:dyDescent="0.2">
      <c r="A100" s="2" t="s">
        <v>744</v>
      </c>
      <c r="B100" s="2" t="str">
        <f>TEXT(tbl_Data[[#This Row],[Date]],"ddd")</f>
        <v>Tue</v>
      </c>
      <c r="C100" t="s">
        <v>890</v>
      </c>
      <c r="D100" t="s">
        <v>736</v>
      </c>
      <c r="E100" t="s">
        <v>198</v>
      </c>
      <c r="F100" t="s">
        <v>17</v>
      </c>
      <c r="G100" t="s">
        <v>11</v>
      </c>
      <c r="H100" t="str">
        <f>_xlfn.XLOOKUP(tbl_Data[[#This Row],[Nationality]],$O$2:$O$16,$P$2:$P$16,,0)</f>
        <v>Asia</v>
      </c>
      <c r="I100">
        <v>28</v>
      </c>
      <c r="J100" t="str">
        <f>IF(tbl_Data[[#This Row],[Age]]&lt;15,"Children (&lt;15)",IF(tbl_Data[[#This Row],[Age]]&lt;25,"Youth (16-24)",IF(tbl_Data[[#This Row],[Age]]&lt;51,"Adults (25-50)","Old (&gt;51)")))</f>
        <v>Adults (25-50)</v>
      </c>
      <c r="K100" t="s">
        <v>12</v>
      </c>
      <c r="L100" t="s">
        <v>13</v>
      </c>
      <c r="M100" t="s">
        <v>41</v>
      </c>
    </row>
    <row r="101" spans="1:13" x14ac:dyDescent="0.2">
      <c r="A101" s="2" t="s">
        <v>744</v>
      </c>
      <c r="B101" s="2" t="str">
        <f>TEXT(tbl_Data[[#This Row],[Date]],"ddd")</f>
        <v>Tue</v>
      </c>
      <c r="C101" t="s">
        <v>891</v>
      </c>
      <c r="D101" t="s">
        <v>736</v>
      </c>
      <c r="E101" t="s">
        <v>196</v>
      </c>
      <c r="F101" t="s">
        <v>10</v>
      </c>
      <c r="G101" t="s">
        <v>11</v>
      </c>
      <c r="H101" t="str">
        <f>_xlfn.XLOOKUP(tbl_Data[[#This Row],[Nationality]],$O$2:$O$16,$P$2:$P$16,,0)</f>
        <v>Asia</v>
      </c>
      <c r="I101">
        <v>36</v>
      </c>
      <c r="J101" t="str">
        <f>IF(tbl_Data[[#This Row],[Age]]&lt;15,"Children (&lt;15)",IF(tbl_Data[[#This Row],[Age]]&lt;25,"Youth (16-24)",IF(tbl_Data[[#This Row],[Age]]&lt;51,"Adults (25-50)","Old (&gt;51)")))</f>
        <v>Adults (25-50)</v>
      </c>
      <c r="K101" t="s">
        <v>12</v>
      </c>
      <c r="L101" t="s">
        <v>13</v>
      </c>
      <c r="M101" t="s">
        <v>20</v>
      </c>
    </row>
    <row r="102" spans="1:13" x14ac:dyDescent="0.2">
      <c r="A102" s="2" t="s">
        <v>744</v>
      </c>
      <c r="B102" s="2" t="str">
        <f>TEXT(tbl_Data[[#This Row],[Date]],"ddd")</f>
        <v>Tue</v>
      </c>
      <c r="C102" t="s">
        <v>892</v>
      </c>
      <c r="D102" t="s">
        <v>736</v>
      </c>
      <c r="E102" t="s">
        <v>193</v>
      </c>
      <c r="F102" t="s">
        <v>10</v>
      </c>
      <c r="G102" t="s">
        <v>62</v>
      </c>
      <c r="H102" t="str">
        <f>_xlfn.XLOOKUP(tbl_Data[[#This Row],[Nationality]],$O$2:$O$16,$P$2:$P$16,,0)</f>
        <v>Asia</v>
      </c>
      <c r="I102">
        <v>21</v>
      </c>
      <c r="J102" t="str">
        <f>IF(tbl_Data[[#This Row],[Age]]&lt;15,"Children (&lt;15)",IF(tbl_Data[[#This Row],[Age]]&lt;25,"Youth (16-24)",IF(tbl_Data[[#This Row],[Age]]&lt;51,"Adults (25-50)","Old (&gt;51)")))</f>
        <v>Youth (16-24)</v>
      </c>
      <c r="K102" t="s">
        <v>12</v>
      </c>
      <c r="L102" t="s">
        <v>13</v>
      </c>
      <c r="M102" t="s">
        <v>20</v>
      </c>
    </row>
    <row r="103" spans="1:13" x14ac:dyDescent="0.2">
      <c r="A103" s="2" t="s">
        <v>744</v>
      </c>
      <c r="B103" s="2" t="str">
        <f>TEXT(tbl_Data[[#This Row],[Date]],"ddd")</f>
        <v>Tue</v>
      </c>
      <c r="C103" t="s">
        <v>893</v>
      </c>
      <c r="D103" t="s">
        <v>736</v>
      </c>
      <c r="E103" t="s">
        <v>191</v>
      </c>
      <c r="F103" t="s">
        <v>17</v>
      </c>
      <c r="G103" t="s">
        <v>11</v>
      </c>
      <c r="H103" t="str">
        <f>_xlfn.XLOOKUP(tbl_Data[[#This Row],[Nationality]],$O$2:$O$16,$P$2:$P$16,,0)</f>
        <v>Asia</v>
      </c>
      <c r="I103">
        <v>40</v>
      </c>
      <c r="J103" t="str">
        <f>IF(tbl_Data[[#This Row],[Age]]&lt;15,"Children (&lt;15)",IF(tbl_Data[[#This Row],[Age]]&lt;25,"Youth (16-24)",IF(tbl_Data[[#This Row],[Age]]&lt;51,"Adults (25-50)","Old (&gt;51)")))</f>
        <v>Adults (25-50)</v>
      </c>
      <c r="K103" t="s">
        <v>12</v>
      </c>
      <c r="L103" t="s">
        <v>13</v>
      </c>
      <c r="M103" t="s">
        <v>14</v>
      </c>
    </row>
    <row r="104" spans="1:13" x14ac:dyDescent="0.2">
      <c r="A104" s="2" t="s">
        <v>744</v>
      </c>
      <c r="B104" s="2" t="str">
        <f>TEXT(tbl_Data[[#This Row],[Date]],"ddd")</f>
        <v>Tue</v>
      </c>
      <c r="C104" t="s">
        <v>894</v>
      </c>
      <c r="D104" t="s">
        <v>736</v>
      </c>
      <c r="E104" t="s">
        <v>189</v>
      </c>
      <c r="F104" t="s">
        <v>10</v>
      </c>
      <c r="G104" t="s">
        <v>11</v>
      </c>
      <c r="H104" t="str">
        <f>_xlfn.XLOOKUP(tbl_Data[[#This Row],[Nationality]],$O$2:$O$16,$P$2:$P$16,,0)</f>
        <v>Asia</v>
      </c>
      <c r="I104">
        <v>33</v>
      </c>
      <c r="J104" t="str">
        <f>IF(tbl_Data[[#This Row],[Age]]&lt;15,"Children (&lt;15)",IF(tbl_Data[[#This Row],[Age]]&lt;25,"Youth (16-24)",IF(tbl_Data[[#This Row],[Age]]&lt;51,"Adults (25-50)","Old (&gt;51)")))</f>
        <v>Adults (25-50)</v>
      </c>
      <c r="K104" t="s">
        <v>12</v>
      </c>
      <c r="L104" t="s">
        <v>13</v>
      </c>
      <c r="M104" t="s">
        <v>20</v>
      </c>
    </row>
    <row r="105" spans="1:13" x14ac:dyDescent="0.2">
      <c r="A105" s="2" t="s">
        <v>744</v>
      </c>
      <c r="B105" s="2" t="str">
        <f>TEXT(tbl_Data[[#This Row],[Date]],"ddd")</f>
        <v>Tue</v>
      </c>
      <c r="C105" t="s">
        <v>895</v>
      </c>
      <c r="D105" t="s">
        <v>737</v>
      </c>
      <c r="E105" t="s">
        <v>187</v>
      </c>
      <c r="F105" t="s">
        <v>17</v>
      </c>
      <c r="G105" t="s">
        <v>11</v>
      </c>
      <c r="H105" t="str">
        <f>_xlfn.XLOOKUP(tbl_Data[[#This Row],[Nationality]],$O$2:$O$16,$P$2:$P$16,,0)</f>
        <v>Asia</v>
      </c>
      <c r="I105">
        <v>33</v>
      </c>
      <c r="J105" t="str">
        <f>IF(tbl_Data[[#This Row],[Age]]&lt;15,"Children (&lt;15)",IF(tbl_Data[[#This Row],[Age]]&lt;25,"Youth (16-24)",IF(tbl_Data[[#This Row],[Age]]&lt;51,"Adults (25-50)","Old (&gt;51)")))</f>
        <v>Adults (25-50)</v>
      </c>
      <c r="K105" t="s">
        <v>12</v>
      </c>
      <c r="L105" t="s">
        <v>19</v>
      </c>
      <c r="M105" t="s">
        <v>20</v>
      </c>
    </row>
    <row r="106" spans="1:13" x14ac:dyDescent="0.2">
      <c r="A106" s="2" t="s">
        <v>744</v>
      </c>
      <c r="B106" s="2" t="str">
        <f>TEXT(tbl_Data[[#This Row],[Date]],"ddd")</f>
        <v>Tue</v>
      </c>
      <c r="C106" t="s">
        <v>896</v>
      </c>
      <c r="D106" t="s">
        <v>737</v>
      </c>
      <c r="E106" t="s">
        <v>185</v>
      </c>
      <c r="F106" t="s">
        <v>17</v>
      </c>
      <c r="G106" t="s">
        <v>11</v>
      </c>
      <c r="H106" t="str">
        <f>_xlfn.XLOOKUP(tbl_Data[[#This Row],[Nationality]],$O$2:$O$16,$P$2:$P$16,,0)</f>
        <v>Asia</v>
      </c>
      <c r="I106">
        <v>80</v>
      </c>
      <c r="J106" t="str">
        <f>IF(tbl_Data[[#This Row],[Age]]&lt;15,"Children (&lt;15)",IF(tbl_Data[[#This Row],[Age]]&lt;25,"Youth (16-24)",IF(tbl_Data[[#This Row],[Age]]&lt;51,"Adults (25-50)","Old (&gt;51)")))</f>
        <v>Old (&gt;51)</v>
      </c>
      <c r="K106" t="s">
        <v>12</v>
      </c>
      <c r="L106" t="s">
        <v>13</v>
      </c>
      <c r="M106" t="s">
        <v>20</v>
      </c>
    </row>
    <row r="107" spans="1:13" x14ac:dyDescent="0.2">
      <c r="A107" s="2" t="s">
        <v>744</v>
      </c>
      <c r="B107" s="2" t="str">
        <f>TEXT(tbl_Data[[#This Row],[Date]],"ddd")</f>
        <v>Tue</v>
      </c>
      <c r="C107" t="s">
        <v>897</v>
      </c>
      <c r="D107" t="s">
        <v>737</v>
      </c>
      <c r="E107" t="s">
        <v>182</v>
      </c>
      <c r="F107" t="s">
        <v>17</v>
      </c>
      <c r="G107" t="s">
        <v>183</v>
      </c>
      <c r="H107" t="str">
        <f>_xlfn.XLOOKUP(tbl_Data[[#This Row],[Nationality]],$O$2:$O$16,$P$2:$P$16,,0)</f>
        <v>Asia</v>
      </c>
      <c r="I107">
        <v>19</v>
      </c>
      <c r="J107" t="str">
        <f>IF(tbl_Data[[#This Row],[Age]]&lt;15,"Children (&lt;15)",IF(tbl_Data[[#This Row],[Age]]&lt;25,"Youth (16-24)",IF(tbl_Data[[#This Row],[Age]]&lt;51,"Adults (25-50)","Old (&gt;51)")))</f>
        <v>Youth (16-24)</v>
      </c>
      <c r="K107" t="s">
        <v>12</v>
      </c>
      <c r="L107" t="s">
        <v>13</v>
      </c>
      <c r="M107" t="s">
        <v>20</v>
      </c>
    </row>
    <row r="108" spans="1:13" x14ac:dyDescent="0.2">
      <c r="A108" s="2" t="s">
        <v>744</v>
      </c>
      <c r="B108" s="2" t="str">
        <f>TEXT(tbl_Data[[#This Row],[Date]],"ddd")</f>
        <v>Tue</v>
      </c>
      <c r="C108" t="s">
        <v>898</v>
      </c>
      <c r="D108" t="s">
        <v>737</v>
      </c>
      <c r="E108" t="s">
        <v>180</v>
      </c>
      <c r="F108" t="s">
        <v>10</v>
      </c>
      <c r="G108" t="s">
        <v>11</v>
      </c>
      <c r="H108" t="str">
        <f>_xlfn.XLOOKUP(tbl_Data[[#This Row],[Nationality]],$O$2:$O$16,$P$2:$P$16,,0)</f>
        <v>Asia</v>
      </c>
      <c r="I108">
        <v>34</v>
      </c>
      <c r="J108" t="str">
        <f>IF(tbl_Data[[#This Row],[Age]]&lt;15,"Children (&lt;15)",IF(tbl_Data[[#This Row],[Age]]&lt;25,"Youth (16-24)",IF(tbl_Data[[#This Row],[Age]]&lt;51,"Adults (25-50)","Old (&gt;51)")))</f>
        <v>Adults (25-50)</v>
      </c>
      <c r="K108" t="s">
        <v>12</v>
      </c>
      <c r="L108" t="s">
        <v>13</v>
      </c>
      <c r="M108" t="s">
        <v>14</v>
      </c>
    </row>
    <row r="109" spans="1:13" x14ac:dyDescent="0.2">
      <c r="A109" s="2" t="s">
        <v>744</v>
      </c>
      <c r="B109" s="2" t="str">
        <f>TEXT(tbl_Data[[#This Row],[Date]],"ddd")</f>
        <v>Tue</v>
      </c>
      <c r="C109" t="s">
        <v>899</v>
      </c>
      <c r="D109" t="s">
        <v>737</v>
      </c>
      <c r="E109" t="s">
        <v>178</v>
      </c>
      <c r="F109" t="s">
        <v>17</v>
      </c>
      <c r="G109" t="s">
        <v>11</v>
      </c>
      <c r="H109" t="str">
        <f>_xlfn.XLOOKUP(tbl_Data[[#This Row],[Nationality]],$O$2:$O$16,$P$2:$P$16,,0)</f>
        <v>Asia</v>
      </c>
      <c r="I109">
        <v>25</v>
      </c>
      <c r="J109" t="str">
        <f>IF(tbl_Data[[#This Row],[Age]]&lt;15,"Children (&lt;15)",IF(tbl_Data[[#This Row],[Age]]&lt;25,"Youth (16-24)",IF(tbl_Data[[#This Row],[Age]]&lt;51,"Adults (25-50)","Old (&gt;51)")))</f>
        <v>Adults (25-50)</v>
      </c>
      <c r="K109" t="s">
        <v>12</v>
      </c>
      <c r="L109" t="s">
        <v>13</v>
      </c>
      <c r="M109" t="s">
        <v>41</v>
      </c>
    </row>
    <row r="110" spans="1:13" x14ac:dyDescent="0.2">
      <c r="A110" s="2" t="s">
        <v>744</v>
      </c>
      <c r="B110" s="2" t="str">
        <f>TEXT(tbl_Data[[#This Row],[Date]],"ddd")</f>
        <v>Tue</v>
      </c>
      <c r="C110" t="s">
        <v>900</v>
      </c>
      <c r="D110" t="s">
        <v>737</v>
      </c>
      <c r="E110" t="s">
        <v>176</v>
      </c>
      <c r="F110" t="s">
        <v>17</v>
      </c>
      <c r="G110" t="s">
        <v>11</v>
      </c>
      <c r="H110" t="str">
        <f>_xlfn.XLOOKUP(tbl_Data[[#This Row],[Nationality]],$O$2:$O$16,$P$2:$P$16,,0)</f>
        <v>Asia</v>
      </c>
      <c r="I110">
        <v>80</v>
      </c>
      <c r="J110" t="str">
        <f>IF(tbl_Data[[#This Row],[Age]]&lt;15,"Children (&lt;15)",IF(tbl_Data[[#This Row],[Age]]&lt;25,"Youth (16-24)",IF(tbl_Data[[#This Row],[Age]]&lt;51,"Adults (25-50)","Old (&gt;51)")))</f>
        <v>Old (&gt;51)</v>
      </c>
      <c r="K110" t="s">
        <v>12</v>
      </c>
      <c r="L110" t="s">
        <v>13</v>
      </c>
      <c r="M110" t="s">
        <v>20</v>
      </c>
    </row>
    <row r="111" spans="1:13" x14ac:dyDescent="0.2">
      <c r="A111" s="2" t="s">
        <v>744</v>
      </c>
      <c r="B111" s="2" t="str">
        <f>TEXT(tbl_Data[[#This Row],[Date]],"ddd")</f>
        <v>Tue</v>
      </c>
      <c r="C111" t="s">
        <v>901</v>
      </c>
      <c r="D111" t="s">
        <v>737</v>
      </c>
      <c r="E111" t="s">
        <v>173</v>
      </c>
      <c r="F111" t="s">
        <v>10</v>
      </c>
      <c r="G111" t="s">
        <v>183</v>
      </c>
      <c r="H111" t="str">
        <f>_xlfn.XLOOKUP(tbl_Data[[#This Row],[Nationality]],$O$2:$O$16,$P$2:$P$16,,0)</f>
        <v>Asia</v>
      </c>
      <c r="I111">
        <v>19</v>
      </c>
      <c r="J111" t="str">
        <f>IF(tbl_Data[[#This Row],[Age]]&lt;15,"Children (&lt;15)",IF(tbl_Data[[#This Row],[Age]]&lt;25,"Youth (16-24)",IF(tbl_Data[[#This Row],[Age]]&lt;51,"Adults (25-50)","Old (&gt;51)")))</f>
        <v>Youth (16-24)</v>
      </c>
      <c r="K111" t="s">
        <v>18</v>
      </c>
      <c r="L111" t="s">
        <v>19</v>
      </c>
      <c r="M111" t="s">
        <v>20</v>
      </c>
    </row>
    <row r="112" spans="1:13" x14ac:dyDescent="0.2">
      <c r="A112" s="2" t="s">
        <v>744</v>
      </c>
      <c r="B112" s="2" t="str">
        <f>TEXT(tbl_Data[[#This Row],[Date]],"ddd")</f>
        <v>Tue</v>
      </c>
      <c r="C112" t="s">
        <v>902</v>
      </c>
      <c r="D112" t="s">
        <v>737</v>
      </c>
      <c r="E112" t="s">
        <v>171</v>
      </c>
      <c r="F112" t="s">
        <v>10</v>
      </c>
      <c r="G112" t="s">
        <v>183</v>
      </c>
      <c r="H112" t="str">
        <f>_xlfn.XLOOKUP(tbl_Data[[#This Row],[Nationality]],$O$2:$O$16,$P$2:$P$16,,0)</f>
        <v>Asia</v>
      </c>
      <c r="I112">
        <v>19</v>
      </c>
      <c r="J112" t="str">
        <f>IF(tbl_Data[[#This Row],[Age]]&lt;15,"Children (&lt;15)",IF(tbl_Data[[#This Row],[Age]]&lt;25,"Youth (16-24)",IF(tbl_Data[[#This Row],[Age]]&lt;51,"Adults (25-50)","Old (&gt;51)")))</f>
        <v>Youth (16-24)</v>
      </c>
      <c r="K112" t="s">
        <v>12</v>
      </c>
      <c r="L112" t="s">
        <v>13</v>
      </c>
      <c r="M112" t="s">
        <v>14</v>
      </c>
    </row>
    <row r="113" spans="1:13" x14ac:dyDescent="0.2">
      <c r="A113" s="2" t="s">
        <v>744</v>
      </c>
      <c r="B113" s="2" t="str">
        <f>TEXT(tbl_Data[[#This Row],[Date]],"ddd")</f>
        <v>Tue</v>
      </c>
      <c r="C113" t="s">
        <v>903</v>
      </c>
      <c r="D113" t="s">
        <v>737</v>
      </c>
      <c r="E113" t="s">
        <v>169</v>
      </c>
      <c r="F113" t="s">
        <v>17</v>
      </c>
      <c r="G113" t="s">
        <v>11</v>
      </c>
      <c r="H113" t="str">
        <f>_xlfn.XLOOKUP(tbl_Data[[#This Row],[Nationality]],$O$2:$O$16,$P$2:$P$16,,0)</f>
        <v>Asia</v>
      </c>
      <c r="I113">
        <v>27</v>
      </c>
      <c r="J113" t="str">
        <f>IF(tbl_Data[[#This Row],[Age]]&lt;15,"Children (&lt;15)",IF(tbl_Data[[#This Row],[Age]]&lt;25,"Youth (16-24)",IF(tbl_Data[[#This Row],[Age]]&lt;51,"Adults (25-50)","Old (&gt;51)")))</f>
        <v>Adults (25-50)</v>
      </c>
      <c r="K113" t="s">
        <v>12</v>
      </c>
      <c r="L113" t="s">
        <v>13</v>
      </c>
      <c r="M113" t="s">
        <v>20</v>
      </c>
    </row>
    <row r="114" spans="1:13" x14ac:dyDescent="0.2">
      <c r="A114" s="2" t="s">
        <v>744</v>
      </c>
      <c r="B114" s="2" t="str">
        <f>TEXT(tbl_Data[[#This Row],[Date]],"ddd")</f>
        <v>Tue</v>
      </c>
      <c r="C114" t="s">
        <v>904</v>
      </c>
      <c r="D114" t="s">
        <v>737</v>
      </c>
      <c r="E114" t="s">
        <v>167</v>
      </c>
      <c r="F114" t="s">
        <v>10</v>
      </c>
      <c r="G114" t="s">
        <v>11</v>
      </c>
      <c r="H114" t="str">
        <f>_xlfn.XLOOKUP(tbl_Data[[#This Row],[Nationality]],$O$2:$O$16,$P$2:$P$16,,0)</f>
        <v>Asia</v>
      </c>
      <c r="I114">
        <v>74</v>
      </c>
      <c r="J114" t="str">
        <f>IF(tbl_Data[[#This Row],[Age]]&lt;15,"Children (&lt;15)",IF(tbl_Data[[#This Row],[Age]]&lt;25,"Youth (16-24)",IF(tbl_Data[[#This Row],[Age]]&lt;51,"Adults (25-50)","Old (&gt;51)")))</f>
        <v>Old (&gt;51)</v>
      </c>
      <c r="K114" t="s">
        <v>12</v>
      </c>
      <c r="L114" t="s">
        <v>13</v>
      </c>
      <c r="M114" t="s">
        <v>20</v>
      </c>
    </row>
    <row r="115" spans="1:13" x14ac:dyDescent="0.2">
      <c r="A115" s="2" t="s">
        <v>744</v>
      </c>
      <c r="B115" s="2" t="str">
        <f>TEXT(tbl_Data[[#This Row],[Date]],"ddd")</f>
        <v>Tue</v>
      </c>
      <c r="C115" t="s">
        <v>905</v>
      </c>
      <c r="D115" t="s">
        <v>737</v>
      </c>
      <c r="E115" t="s">
        <v>165</v>
      </c>
      <c r="F115" t="s">
        <v>10</v>
      </c>
      <c r="G115" t="s">
        <v>11</v>
      </c>
      <c r="H115" t="str">
        <f>_xlfn.XLOOKUP(tbl_Data[[#This Row],[Nationality]],$O$2:$O$16,$P$2:$P$16,,0)</f>
        <v>Asia</v>
      </c>
      <c r="I115">
        <v>27</v>
      </c>
      <c r="J115" t="str">
        <f>IF(tbl_Data[[#This Row],[Age]]&lt;15,"Children (&lt;15)",IF(tbl_Data[[#This Row],[Age]]&lt;25,"Youth (16-24)",IF(tbl_Data[[#This Row],[Age]]&lt;51,"Adults (25-50)","Old (&gt;51)")))</f>
        <v>Adults (25-50)</v>
      </c>
      <c r="K115" t="s">
        <v>12</v>
      </c>
      <c r="L115" t="s">
        <v>19</v>
      </c>
      <c r="M115" t="s">
        <v>14</v>
      </c>
    </row>
    <row r="116" spans="1:13" x14ac:dyDescent="0.2">
      <c r="A116" s="2" t="s">
        <v>744</v>
      </c>
      <c r="B116" s="2" t="str">
        <f>TEXT(tbl_Data[[#This Row],[Date]],"ddd")</f>
        <v>Tue</v>
      </c>
      <c r="C116" t="s">
        <v>906</v>
      </c>
      <c r="D116" t="s">
        <v>737</v>
      </c>
      <c r="E116" t="s">
        <v>162</v>
      </c>
      <c r="F116" t="s">
        <v>10</v>
      </c>
      <c r="G116" t="s">
        <v>163</v>
      </c>
      <c r="H116" t="str">
        <f>_xlfn.XLOOKUP(tbl_Data[[#This Row],[Nationality]],$O$2:$O$16,$P$2:$P$16,,0)</f>
        <v>Africa</v>
      </c>
      <c r="I116">
        <v>23</v>
      </c>
      <c r="J116" t="str">
        <f>IF(tbl_Data[[#This Row],[Age]]&lt;15,"Children (&lt;15)",IF(tbl_Data[[#This Row],[Age]]&lt;25,"Youth (16-24)",IF(tbl_Data[[#This Row],[Age]]&lt;51,"Adults (25-50)","Old (&gt;51)")))</f>
        <v>Youth (16-24)</v>
      </c>
      <c r="K116" t="s">
        <v>12</v>
      </c>
      <c r="L116" t="s">
        <v>19</v>
      </c>
      <c r="M116" t="s">
        <v>14</v>
      </c>
    </row>
    <row r="117" spans="1:13" x14ac:dyDescent="0.2">
      <c r="A117" s="2" t="s">
        <v>744</v>
      </c>
      <c r="B117" s="2" t="str">
        <f>TEXT(tbl_Data[[#This Row],[Date]],"ddd")</f>
        <v>Tue</v>
      </c>
      <c r="C117" t="s">
        <v>907</v>
      </c>
      <c r="D117" t="s">
        <v>737</v>
      </c>
      <c r="E117" t="s">
        <v>160</v>
      </c>
      <c r="F117" t="s">
        <v>17</v>
      </c>
      <c r="G117" t="s">
        <v>11</v>
      </c>
      <c r="H117" t="str">
        <f>_xlfn.XLOOKUP(tbl_Data[[#This Row],[Nationality]],$O$2:$O$16,$P$2:$P$16,,0)</f>
        <v>Asia</v>
      </c>
      <c r="I117">
        <v>54</v>
      </c>
      <c r="J117" t="str">
        <f>IF(tbl_Data[[#This Row],[Age]]&lt;15,"Children (&lt;15)",IF(tbl_Data[[#This Row],[Age]]&lt;25,"Youth (16-24)",IF(tbl_Data[[#This Row],[Age]]&lt;51,"Adults (25-50)","Old (&gt;51)")))</f>
        <v>Old (&gt;51)</v>
      </c>
      <c r="K117" t="s">
        <v>12</v>
      </c>
      <c r="L117" t="s">
        <v>19</v>
      </c>
      <c r="M117" t="s">
        <v>20</v>
      </c>
    </row>
    <row r="118" spans="1:13" x14ac:dyDescent="0.2">
      <c r="A118" s="2" t="s">
        <v>744</v>
      </c>
      <c r="B118" s="2" t="str">
        <f>TEXT(tbl_Data[[#This Row],[Date]],"ddd")</f>
        <v>Tue</v>
      </c>
      <c r="C118" t="s">
        <v>908</v>
      </c>
      <c r="D118" t="s">
        <v>737</v>
      </c>
      <c r="E118" t="s">
        <v>158</v>
      </c>
      <c r="F118" t="s">
        <v>17</v>
      </c>
      <c r="G118" t="s">
        <v>11</v>
      </c>
      <c r="H118" t="str">
        <f>_xlfn.XLOOKUP(tbl_Data[[#This Row],[Nationality]],$O$2:$O$16,$P$2:$P$16,,0)</f>
        <v>Asia</v>
      </c>
      <c r="I118">
        <v>30</v>
      </c>
      <c r="J118" t="str">
        <f>IF(tbl_Data[[#This Row],[Age]]&lt;15,"Children (&lt;15)",IF(tbl_Data[[#This Row],[Age]]&lt;25,"Youth (16-24)",IF(tbl_Data[[#This Row],[Age]]&lt;51,"Adults (25-50)","Old (&gt;51)")))</f>
        <v>Adults (25-50)</v>
      </c>
      <c r="K118" t="s">
        <v>18</v>
      </c>
      <c r="L118" t="s">
        <v>13</v>
      </c>
      <c r="M118" t="s">
        <v>14</v>
      </c>
    </row>
    <row r="119" spans="1:13" x14ac:dyDescent="0.2">
      <c r="A119" s="2" t="s">
        <v>744</v>
      </c>
      <c r="B119" s="2" t="str">
        <f>TEXT(tbl_Data[[#This Row],[Date]],"ddd")</f>
        <v>Tue</v>
      </c>
      <c r="C119" t="s">
        <v>909</v>
      </c>
      <c r="D119" t="s">
        <v>737</v>
      </c>
      <c r="E119" t="s">
        <v>156</v>
      </c>
      <c r="F119" t="s">
        <v>17</v>
      </c>
      <c r="G119" t="s">
        <v>11</v>
      </c>
      <c r="H119" t="str">
        <f>_xlfn.XLOOKUP(tbl_Data[[#This Row],[Nationality]],$O$2:$O$16,$P$2:$P$16,,0)</f>
        <v>Asia</v>
      </c>
      <c r="I119">
        <v>25</v>
      </c>
      <c r="J119" t="str">
        <f>IF(tbl_Data[[#This Row],[Age]]&lt;15,"Children (&lt;15)",IF(tbl_Data[[#This Row],[Age]]&lt;25,"Youth (16-24)",IF(tbl_Data[[#This Row],[Age]]&lt;51,"Adults (25-50)","Old (&gt;51)")))</f>
        <v>Adults (25-50)</v>
      </c>
      <c r="K119" t="s">
        <v>12</v>
      </c>
      <c r="L119" t="s">
        <v>13</v>
      </c>
      <c r="M119" t="s">
        <v>14</v>
      </c>
    </row>
    <row r="120" spans="1:13" x14ac:dyDescent="0.2">
      <c r="A120" s="2" t="s">
        <v>744</v>
      </c>
      <c r="B120" s="2" t="str">
        <f>TEXT(tbl_Data[[#This Row],[Date]],"ddd")</f>
        <v>Tue</v>
      </c>
      <c r="C120" t="s">
        <v>910</v>
      </c>
      <c r="D120" t="s">
        <v>737</v>
      </c>
      <c r="E120" t="s">
        <v>154</v>
      </c>
      <c r="F120" t="s">
        <v>10</v>
      </c>
      <c r="G120" t="s">
        <v>11</v>
      </c>
      <c r="H120" t="str">
        <f>_xlfn.XLOOKUP(tbl_Data[[#This Row],[Nationality]],$O$2:$O$16,$P$2:$P$16,,0)</f>
        <v>Asia</v>
      </c>
      <c r="I120">
        <v>21</v>
      </c>
      <c r="J120" t="str">
        <f>IF(tbl_Data[[#This Row],[Age]]&lt;15,"Children (&lt;15)",IF(tbl_Data[[#This Row],[Age]]&lt;25,"Youth (16-24)",IF(tbl_Data[[#This Row],[Age]]&lt;51,"Adults (25-50)","Old (&gt;51)")))</f>
        <v>Youth (16-24)</v>
      </c>
      <c r="K120" t="s">
        <v>18</v>
      </c>
      <c r="L120" t="s">
        <v>19</v>
      </c>
      <c r="M120" t="s">
        <v>14</v>
      </c>
    </row>
    <row r="121" spans="1:13" x14ac:dyDescent="0.2">
      <c r="A121" s="2" t="s">
        <v>744</v>
      </c>
      <c r="B121" s="2" t="str">
        <f>TEXT(tbl_Data[[#This Row],[Date]],"ddd")</f>
        <v>Tue</v>
      </c>
      <c r="C121" t="s">
        <v>911</v>
      </c>
      <c r="D121" t="s">
        <v>737</v>
      </c>
      <c r="E121" t="s">
        <v>152</v>
      </c>
      <c r="F121" t="s">
        <v>10</v>
      </c>
      <c r="G121" t="s">
        <v>11</v>
      </c>
      <c r="H121" t="str">
        <f>_xlfn.XLOOKUP(tbl_Data[[#This Row],[Nationality]],$O$2:$O$16,$P$2:$P$16,,0)</f>
        <v>Asia</v>
      </c>
      <c r="I121">
        <v>47</v>
      </c>
      <c r="J121" t="str">
        <f>IF(tbl_Data[[#This Row],[Age]]&lt;15,"Children (&lt;15)",IF(tbl_Data[[#This Row],[Age]]&lt;25,"Youth (16-24)",IF(tbl_Data[[#This Row],[Age]]&lt;51,"Adults (25-50)","Old (&gt;51)")))</f>
        <v>Adults (25-50)</v>
      </c>
      <c r="K121" t="s">
        <v>12</v>
      </c>
      <c r="L121" t="s">
        <v>13</v>
      </c>
      <c r="M121" t="s">
        <v>41</v>
      </c>
    </row>
    <row r="122" spans="1:13" x14ac:dyDescent="0.2">
      <c r="A122" s="2" t="s">
        <v>744</v>
      </c>
      <c r="B122" s="2" t="str">
        <f>TEXT(tbl_Data[[#This Row],[Date]],"ddd")</f>
        <v>Tue</v>
      </c>
      <c r="C122" t="s">
        <v>912</v>
      </c>
      <c r="D122" t="s">
        <v>737</v>
      </c>
      <c r="E122" t="s">
        <v>150</v>
      </c>
      <c r="F122" t="s">
        <v>10</v>
      </c>
      <c r="G122" t="s">
        <v>11</v>
      </c>
      <c r="H122" t="str">
        <f>_xlfn.XLOOKUP(tbl_Data[[#This Row],[Nationality]],$O$2:$O$16,$P$2:$P$16,,0)</f>
        <v>Asia</v>
      </c>
      <c r="I122">
        <v>21</v>
      </c>
      <c r="J122" t="str">
        <f>IF(tbl_Data[[#This Row],[Age]]&lt;15,"Children (&lt;15)",IF(tbl_Data[[#This Row],[Age]]&lt;25,"Youth (16-24)",IF(tbl_Data[[#This Row],[Age]]&lt;51,"Adults (25-50)","Old (&gt;51)")))</f>
        <v>Youth (16-24)</v>
      </c>
      <c r="K122" t="s">
        <v>12</v>
      </c>
      <c r="L122" t="s">
        <v>13</v>
      </c>
      <c r="M122" t="s">
        <v>14</v>
      </c>
    </row>
    <row r="123" spans="1:13" x14ac:dyDescent="0.2">
      <c r="A123" s="2" t="s">
        <v>744</v>
      </c>
      <c r="B123" s="2" t="str">
        <f>TEXT(tbl_Data[[#This Row],[Date]],"ddd")</f>
        <v>Tue</v>
      </c>
      <c r="C123" t="s">
        <v>913</v>
      </c>
      <c r="D123" t="s">
        <v>737</v>
      </c>
      <c r="E123" t="s">
        <v>148</v>
      </c>
      <c r="F123" t="s">
        <v>17</v>
      </c>
      <c r="G123" t="s">
        <v>11</v>
      </c>
      <c r="H123" t="str">
        <f>_xlfn.XLOOKUP(tbl_Data[[#This Row],[Nationality]],$O$2:$O$16,$P$2:$P$16,,0)</f>
        <v>Asia</v>
      </c>
      <c r="I123">
        <v>25</v>
      </c>
      <c r="J123" t="str">
        <f>IF(tbl_Data[[#This Row],[Age]]&lt;15,"Children (&lt;15)",IF(tbl_Data[[#This Row],[Age]]&lt;25,"Youth (16-24)",IF(tbl_Data[[#This Row],[Age]]&lt;51,"Adults (25-50)","Old (&gt;51)")))</f>
        <v>Adults (25-50)</v>
      </c>
      <c r="K123" t="s">
        <v>12</v>
      </c>
      <c r="L123" t="s">
        <v>13</v>
      </c>
      <c r="M123" t="s">
        <v>20</v>
      </c>
    </row>
    <row r="124" spans="1:13" x14ac:dyDescent="0.2">
      <c r="A124" s="2" t="s">
        <v>744</v>
      </c>
      <c r="B124" s="2" t="str">
        <f>TEXT(tbl_Data[[#This Row],[Date]],"ddd")</f>
        <v>Tue</v>
      </c>
      <c r="C124" t="s">
        <v>914</v>
      </c>
      <c r="D124" t="s">
        <v>737</v>
      </c>
      <c r="E124" t="s">
        <v>146</v>
      </c>
      <c r="F124" t="s">
        <v>10</v>
      </c>
      <c r="G124" t="s">
        <v>11</v>
      </c>
      <c r="H124" t="str">
        <f>_xlfn.XLOOKUP(tbl_Data[[#This Row],[Nationality]],$O$2:$O$16,$P$2:$P$16,,0)</f>
        <v>Asia</v>
      </c>
      <c r="I124">
        <v>23</v>
      </c>
      <c r="J124" t="str">
        <f>IF(tbl_Data[[#This Row],[Age]]&lt;15,"Children (&lt;15)",IF(tbl_Data[[#This Row],[Age]]&lt;25,"Youth (16-24)",IF(tbl_Data[[#This Row],[Age]]&lt;51,"Adults (25-50)","Old (&gt;51)")))</f>
        <v>Youth (16-24)</v>
      </c>
      <c r="K124" t="s">
        <v>18</v>
      </c>
      <c r="L124" t="s">
        <v>19</v>
      </c>
      <c r="M124" t="s">
        <v>20</v>
      </c>
    </row>
    <row r="125" spans="1:13" x14ac:dyDescent="0.2">
      <c r="A125" s="2" t="s">
        <v>744</v>
      </c>
      <c r="B125" s="2" t="str">
        <f>TEXT(tbl_Data[[#This Row],[Date]],"ddd")</f>
        <v>Tue</v>
      </c>
      <c r="C125" t="s">
        <v>915</v>
      </c>
      <c r="D125" t="s">
        <v>737</v>
      </c>
      <c r="E125" t="s">
        <v>144</v>
      </c>
      <c r="F125" t="s">
        <v>17</v>
      </c>
      <c r="G125" t="s">
        <v>11</v>
      </c>
      <c r="H125" t="str">
        <f>_xlfn.XLOOKUP(tbl_Data[[#This Row],[Nationality]],$O$2:$O$16,$P$2:$P$16,,0)</f>
        <v>Asia</v>
      </c>
      <c r="I125">
        <v>25</v>
      </c>
      <c r="J125" t="str">
        <f>IF(tbl_Data[[#This Row],[Age]]&lt;15,"Children (&lt;15)",IF(tbl_Data[[#This Row],[Age]]&lt;25,"Youth (16-24)",IF(tbl_Data[[#This Row],[Age]]&lt;51,"Adults (25-50)","Old (&gt;51)")))</f>
        <v>Adults (25-50)</v>
      </c>
      <c r="K125" t="s">
        <v>12</v>
      </c>
      <c r="L125" t="s">
        <v>13</v>
      </c>
      <c r="M125" t="s">
        <v>14</v>
      </c>
    </row>
    <row r="126" spans="1:13" x14ac:dyDescent="0.2">
      <c r="A126" s="2" t="s">
        <v>744</v>
      </c>
      <c r="B126" s="2" t="str">
        <f>TEXT(tbl_Data[[#This Row],[Date]],"ddd")</f>
        <v>Tue</v>
      </c>
      <c r="C126" t="s">
        <v>916</v>
      </c>
      <c r="D126" t="s">
        <v>737</v>
      </c>
      <c r="E126" t="s">
        <v>142</v>
      </c>
      <c r="F126" t="s">
        <v>17</v>
      </c>
      <c r="G126" t="s">
        <v>11</v>
      </c>
      <c r="H126" t="str">
        <f>_xlfn.XLOOKUP(tbl_Data[[#This Row],[Nationality]],$O$2:$O$16,$P$2:$P$16,,0)</f>
        <v>Asia</v>
      </c>
      <c r="I126">
        <v>30</v>
      </c>
      <c r="J126" t="str">
        <f>IF(tbl_Data[[#This Row],[Age]]&lt;15,"Children (&lt;15)",IF(tbl_Data[[#This Row],[Age]]&lt;25,"Youth (16-24)",IF(tbl_Data[[#This Row],[Age]]&lt;51,"Adults (25-50)","Old (&gt;51)")))</f>
        <v>Adults (25-50)</v>
      </c>
      <c r="K126" t="s">
        <v>12</v>
      </c>
      <c r="L126" t="s">
        <v>13</v>
      </c>
      <c r="M126" t="s">
        <v>20</v>
      </c>
    </row>
    <row r="127" spans="1:13" x14ac:dyDescent="0.2">
      <c r="A127" s="2" t="s">
        <v>744</v>
      </c>
      <c r="B127" s="2" t="str">
        <f>TEXT(tbl_Data[[#This Row],[Date]],"ddd")</f>
        <v>Tue</v>
      </c>
      <c r="C127" t="s">
        <v>917</v>
      </c>
      <c r="D127" t="s">
        <v>737</v>
      </c>
      <c r="E127" t="s">
        <v>140</v>
      </c>
      <c r="F127" t="s">
        <v>10</v>
      </c>
      <c r="G127" t="s">
        <v>11</v>
      </c>
      <c r="H127" t="str">
        <f>_xlfn.XLOOKUP(tbl_Data[[#This Row],[Nationality]],$O$2:$O$16,$P$2:$P$16,,0)</f>
        <v>Asia</v>
      </c>
      <c r="I127">
        <v>26</v>
      </c>
      <c r="J127" t="str">
        <f>IF(tbl_Data[[#This Row],[Age]]&lt;15,"Children (&lt;15)",IF(tbl_Data[[#This Row],[Age]]&lt;25,"Youth (16-24)",IF(tbl_Data[[#This Row],[Age]]&lt;51,"Adults (25-50)","Old (&gt;51)")))</f>
        <v>Adults (25-50)</v>
      </c>
      <c r="K127" t="s">
        <v>12</v>
      </c>
      <c r="L127" t="s">
        <v>13</v>
      </c>
      <c r="M127" t="s">
        <v>41</v>
      </c>
    </row>
    <row r="128" spans="1:13" x14ac:dyDescent="0.2">
      <c r="A128" s="2" t="s">
        <v>744</v>
      </c>
      <c r="B128" s="2" t="str">
        <f>TEXT(tbl_Data[[#This Row],[Date]],"ddd")</f>
        <v>Tue</v>
      </c>
      <c r="C128" t="s">
        <v>918</v>
      </c>
      <c r="D128" t="s">
        <v>737</v>
      </c>
      <c r="E128" t="s">
        <v>137</v>
      </c>
      <c r="F128" t="s">
        <v>10</v>
      </c>
      <c r="G128" t="s">
        <v>636</v>
      </c>
      <c r="H128" t="str">
        <f>_xlfn.XLOOKUP(tbl_Data[[#This Row],[Nationality]],$O$2:$O$16,$P$2:$P$16,,0)</f>
        <v>Asia</v>
      </c>
      <c r="I128">
        <v>27</v>
      </c>
      <c r="J128" t="str">
        <f>IF(tbl_Data[[#This Row],[Age]]&lt;15,"Children (&lt;15)",IF(tbl_Data[[#This Row],[Age]]&lt;25,"Youth (16-24)",IF(tbl_Data[[#This Row],[Age]]&lt;51,"Adults (25-50)","Old (&gt;51)")))</f>
        <v>Adults (25-50)</v>
      </c>
      <c r="K128" t="s">
        <v>18</v>
      </c>
      <c r="L128" t="s">
        <v>13</v>
      </c>
      <c r="M128" t="s">
        <v>41</v>
      </c>
    </row>
    <row r="129" spans="1:13" x14ac:dyDescent="0.2">
      <c r="A129" s="2" t="s">
        <v>744</v>
      </c>
      <c r="B129" s="2" t="str">
        <f>TEXT(tbl_Data[[#This Row],[Date]],"ddd")</f>
        <v>Tue</v>
      </c>
      <c r="C129" t="s">
        <v>919</v>
      </c>
      <c r="D129" t="s">
        <v>737</v>
      </c>
      <c r="E129" t="s">
        <v>135</v>
      </c>
      <c r="F129" t="s">
        <v>17</v>
      </c>
      <c r="G129" t="s">
        <v>11</v>
      </c>
      <c r="H129" t="str">
        <f>_xlfn.XLOOKUP(tbl_Data[[#This Row],[Nationality]],$O$2:$O$16,$P$2:$P$16,,0)</f>
        <v>Asia</v>
      </c>
      <c r="I129">
        <v>22</v>
      </c>
      <c r="J129" t="str">
        <f>IF(tbl_Data[[#This Row],[Age]]&lt;15,"Children (&lt;15)",IF(tbl_Data[[#This Row],[Age]]&lt;25,"Youth (16-24)",IF(tbl_Data[[#This Row],[Age]]&lt;51,"Adults (25-50)","Old (&gt;51)")))</f>
        <v>Youth (16-24)</v>
      </c>
      <c r="K129" t="s">
        <v>12</v>
      </c>
      <c r="L129" t="s">
        <v>13</v>
      </c>
      <c r="M129" t="s">
        <v>14</v>
      </c>
    </row>
    <row r="130" spans="1:13" x14ac:dyDescent="0.2">
      <c r="A130" s="2" t="s">
        <v>744</v>
      </c>
      <c r="B130" s="2" t="str">
        <f>TEXT(tbl_Data[[#This Row],[Date]],"ddd")</f>
        <v>Tue</v>
      </c>
      <c r="C130" t="s">
        <v>920</v>
      </c>
      <c r="D130" t="s">
        <v>737</v>
      </c>
      <c r="E130" t="s">
        <v>132</v>
      </c>
      <c r="F130" t="s">
        <v>17</v>
      </c>
      <c r="G130" t="s">
        <v>635</v>
      </c>
      <c r="H130" t="str">
        <f>_xlfn.XLOOKUP(tbl_Data[[#This Row],[Nationality]],$O$2:$O$16,$P$2:$P$16,,0)</f>
        <v>Africa</v>
      </c>
      <c r="I130">
        <v>25</v>
      </c>
      <c r="J130" t="str">
        <f>IF(tbl_Data[[#This Row],[Age]]&lt;15,"Children (&lt;15)",IF(tbl_Data[[#This Row],[Age]]&lt;25,"Youth (16-24)",IF(tbl_Data[[#This Row],[Age]]&lt;51,"Adults (25-50)","Old (&gt;51)")))</f>
        <v>Adults (25-50)</v>
      </c>
      <c r="K130" t="s">
        <v>12</v>
      </c>
      <c r="L130" t="s">
        <v>13</v>
      </c>
      <c r="M130" t="s">
        <v>20</v>
      </c>
    </row>
    <row r="131" spans="1:13" x14ac:dyDescent="0.2">
      <c r="A131" s="2" t="s">
        <v>744</v>
      </c>
      <c r="B131" s="2" t="str">
        <f>TEXT(tbl_Data[[#This Row],[Date]],"ddd")</f>
        <v>Tue</v>
      </c>
      <c r="C131" t="s">
        <v>921</v>
      </c>
      <c r="D131" t="s">
        <v>737</v>
      </c>
      <c r="E131" t="s">
        <v>130</v>
      </c>
      <c r="F131" t="s">
        <v>10</v>
      </c>
      <c r="G131" t="s">
        <v>11</v>
      </c>
      <c r="H131" t="str">
        <f>_xlfn.XLOOKUP(tbl_Data[[#This Row],[Nationality]],$O$2:$O$16,$P$2:$P$16,,0)</f>
        <v>Asia</v>
      </c>
      <c r="I131">
        <v>23</v>
      </c>
      <c r="J131" t="str">
        <f>IF(tbl_Data[[#This Row],[Age]]&lt;15,"Children (&lt;15)",IF(tbl_Data[[#This Row],[Age]]&lt;25,"Youth (16-24)",IF(tbl_Data[[#This Row],[Age]]&lt;51,"Adults (25-50)","Old (&gt;51)")))</f>
        <v>Youth (16-24)</v>
      </c>
      <c r="K131" t="s">
        <v>12</v>
      </c>
      <c r="L131" t="s">
        <v>13</v>
      </c>
      <c r="M131" t="s">
        <v>14</v>
      </c>
    </row>
    <row r="132" spans="1:13" x14ac:dyDescent="0.2">
      <c r="A132" s="2" t="s">
        <v>744</v>
      </c>
      <c r="B132" s="2" t="str">
        <f>TEXT(tbl_Data[[#This Row],[Date]],"ddd")</f>
        <v>Tue</v>
      </c>
      <c r="C132" t="s">
        <v>922</v>
      </c>
      <c r="D132" t="s">
        <v>737</v>
      </c>
      <c r="E132" t="s">
        <v>128</v>
      </c>
      <c r="F132" t="s">
        <v>10</v>
      </c>
      <c r="G132" t="s">
        <v>11</v>
      </c>
      <c r="H132" t="str">
        <f>_xlfn.XLOOKUP(tbl_Data[[#This Row],[Nationality]],$O$2:$O$16,$P$2:$P$16,,0)</f>
        <v>Asia</v>
      </c>
      <c r="I132">
        <v>25</v>
      </c>
      <c r="J132" t="str">
        <f>IF(tbl_Data[[#This Row],[Age]]&lt;15,"Children (&lt;15)",IF(tbl_Data[[#This Row],[Age]]&lt;25,"Youth (16-24)",IF(tbl_Data[[#This Row],[Age]]&lt;51,"Adults (25-50)","Old (&gt;51)")))</f>
        <v>Adults (25-50)</v>
      </c>
      <c r="K132" t="s">
        <v>18</v>
      </c>
      <c r="L132" t="s">
        <v>13</v>
      </c>
      <c r="M132" t="s">
        <v>20</v>
      </c>
    </row>
    <row r="133" spans="1:13" x14ac:dyDescent="0.2">
      <c r="A133" s="2" t="s">
        <v>744</v>
      </c>
      <c r="B133" s="2" t="str">
        <f>TEXT(tbl_Data[[#This Row],[Date]],"ddd")</f>
        <v>Tue</v>
      </c>
      <c r="C133" t="s">
        <v>923</v>
      </c>
      <c r="D133" t="s">
        <v>738</v>
      </c>
      <c r="E133" t="s">
        <v>126</v>
      </c>
      <c r="F133" t="s">
        <v>10</v>
      </c>
      <c r="G133" t="s">
        <v>114</v>
      </c>
      <c r="H133" t="str">
        <f>_xlfn.XLOOKUP(tbl_Data[[#This Row],[Nationality]],$O$2:$O$16,$P$2:$P$16,,0)</f>
        <v>Asia</v>
      </c>
      <c r="I133">
        <v>24</v>
      </c>
      <c r="J133" t="str">
        <f>IF(tbl_Data[[#This Row],[Age]]&lt;15,"Children (&lt;15)",IF(tbl_Data[[#This Row],[Age]]&lt;25,"Youth (16-24)",IF(tbl_Data[[#This Row],[Age]]&lt;51,"Adults (25-50)","Old (&gt;51)")))</f>
        <v>Youth (16-24)</v>
      </c>
      <c r="K133" t="s">
        <v>18</v>
      </c>
      <c r="L133" t="s">
        <v>13</v>
      </c>
      <c r="M133" t="s">
        <v>20</v>
      </c>
    </row>
    <row r="134" spans="1:13" x14ac:dyDescent="0.2">
      <c r="A134" s="2" t="s">
        <v>744</v>
      </c>
      <c r="B134" s="2" t="str">
        <f>TEXT(tbl_Data[[#This Row],[Date]],"ddd")</f>
        <v>Tue</v>
      </c>
      <c r="C134" t="s">
        <v>924</v>
      </c>
      <c r="D134" t="s">
        <v>738</v>
      </c>
      <c r="E134" t="s">
        <v>123</v>
      </c>
      <c r="F134" t="s">
        <v>17</v>
      </c>
      <c r="G134" t="s">
        <v>634</v>
      </c>
      <c r="H134" t="str">
        <f>_xlfn.XLOOKUP(tbl_Data[[#This Row],[Nationality]],$O$2:$O$16,$P$2:$P$16,,0)</f>
        <v>Africa</v>
      </c>
      <c r="I134">
        <v>21</v>
      </c>
      <c r="J134" t="str">
        <f>IF(tbl_Data[[#This Row],[Age]]&lt;15,"Children (&lt;15)",IF(tbl_Data[[#This Row],[Age]]&lt;25,"Youth (16-24)",IF(tbl_Data[[#This Row],[Age]]&lt;51,"Adults (25-50)","Old (&gt;51)")))</f>
        <v>Youth (16-24)</v>
      </c>
      <c r="K134" t="s">
        <v>12</v>
      </c>
      <c r="L134" t="s">
        <v>13</v>
      </c>
      <c r="M134" t="s">
        <v>20</v>
      </c>
    </row>
    <row r="135" spans="1:13" x14ac:dyDescent="0.2">
      <c r="A135" s="2" t="s">
        <v>744</v>
      </c>
      <c r="B135" s="2" t="str">
        <f>TEXT(tbl_Data[[#This Row],[Date]],"ddd")</f>
        <v>Tue</v>
      </c>
      <c r="C135" t="s">
        <v>925</v>
      </c>
      <c r="D135" t="s">
        <v>738</v>
      </c>
      <c r="E135" t="s">
        <v>121</v>
      </c>
      <c r="F135" t="s">
        <v>10</v>
      </c>
      <c r="G135" t="s">
        <v>62</v>
      </c>
      <c r="H135" t="str">
        <f>_xlfn.XLOOKUP(tbl_Data[[#This Row],[Nationality]],$O$2:$O$16,$P$2:$P$16,,0)</f>
        <v>Asia</v>
      </c>
      <c r="I135">
        <v>21</v>
      </c>
      <c r="J135" t="str">
        <f>IF(tbl_Data[[#This Row],[Age]]&lt;15,"Children (&lt;15)",IF(tbl_Data[[#This Row],[Age]]&lt;25,"Youth (16-24)",IF(tbl_Data[[#This Row],[Age]]&lt;51,"Adults (25-50)","Old (&gt;51)")))</f>
        <v>Youth (16-24)</v>
      </c>
      <c r="K135" t="s">
        <v>18</v>
      </c>
      <c r="L135" t="s">
        <v>19</v>
      </c>
      <c r="M135" t="s">
        <v>20</v>
      </c>
    </row>
    <row r="136" spans="1:13" x14ac:dyDescent="0.2">
      <c r="A136" s="2" t="s">
        <v>744</v>
      </c>
      <c r="B136" s="2" t="str">
        <f>TEXT(tbl_Data[[#This Row],[Date]],"ddd")</f>
        <v>Tue</v>
      </c>
      <c r="C136" t="s">
        <v>926</v>
      </c>
      <c r="D136" t="s">
        <v>738</v>
      </c>
      <c r="E136" t="s">
        <v>119</v>
      </c>
      <c r="F136" t="s">
        <v>10</v>
      </c>
      <c r="G136" t="s">
        <v>114</v>
      </c>
      <c r="H136" t="str">
        <f>_xlfn.XLOOKUP(tbl_Data[[#This Row],[Nationality]],$O$2:$O$16,$P$2:$P$16,,0)</f>
        <v>Asia</v>
      </c>
      <c r="I136">
        <v>60</v>
      </c>
      <c r="J136" t="str">
        <f>IF(tbl_Data[[#This Row],[Age]]&lt;15,"Children (&lt;15)",IF(tbl_Data[[#This Row],[Age]]&lt;25,"Youth (16-24)",IF(tbl_Data[[#This Row],[Age]]&lt;51,"Adults (25-50)","Old (&gt;51)")))</f>
        <v>Old (&gt;51)</v>
      </c>
      <c r="K136" t="s">
        <v>12</v>
      </c>
      <c r="L136" t="s">
        <v>19</v>
      </c>
      <c r="M136" t="s">
        <v>20</v>
      </c>
    </row>
    <row r="137" spans="1:13" x14ac:dyDescent="0.2">
      <c r="A137" s="2" t="s">
        <v>744</v>
      </c>
      <c r="B137" s="2" t="str">
        <f>TEXT(tbl_Data[[#This Row],[Date]],"ddd")</f>
        <v>Tue</v>
      </c>
      <c r="C137" t="s">
        <v>927</v>
      </c>
      <c r="D137" t="s">
        <v>738</v>
      </c>
      <c r="E137" t="s">
        <v>116</v>
      </c>
      <c r="F137" t="s">
        <v>10</v>
      </c>
      <c r="G137" t="s">
        <v>117</v>
      </c>
      <c r="H137" t="str">
        <f>_xlfn.XLOOKUP(tbl_Data[[#This Row],[Nationality]],$O$2:$O$16,$P$2:$P$16,,0)</f>
        <v>North America</v>
      </c>
      <c r="I137">
        <v>24</v>
      </c>
      <c r="J137" t="str">
        <f>IF(tbl_Data[[#This Row],[Age]]&lt;15,"Children (&lt;15)",IF(tbl_Data[[#This Row],[Age]]&lt;25,"Youth (16-24)",IF(tbl_Data[[#This Row],[Age]]&lt;51,"Adults (25-50)","Old (&gt;51)")))</f>
        <v>Youth (16-24)</v>
      </c>
      <c r="K137" t="s">
        <v>18</v>
      </c>
      <c r="L137" t="s">
        <v>13</v>
      </c>
      <c r="M137" t="s">
        <v>20</v>
      </c>
    </row>
    <row r="138" spans="1:13" x14ac:dyDescent="0.2">
      <c r="A138" s="2" t="s">
        <v>744</v>
      </c>
      <c r="B138" s="2" t="str">
        <f>TEXT(tbl_Data[[#This Row],[Date]],"ddd")</f>
        <v>Tue</v>
      </c>
      <c r="C138" t="s">
        <v>928</v>
      </c>
      <c r="D138" t="s">
        <v>738</v>
      </c>
      <c r="E138" t="s">
        <v>113</v>
      </c>
      <c r="F138" t="s">
        <v>10</v>
      </c>
      <c r="G138" t="s">
        <v>114</v>
      </c>
      <c r="H138" t="str">
        <f>_xlfn.XLOOKUP(tbl_Data[[#This Row],[Nationality]],$O$2:$O$16,$P$2:$P$16,,0)</f>
        <v>Asia</v>
      </c>
      <c r="I138">
        <v>26</v>
      </c>
      <c r="J138" t="str">
        <f>IF(tbl_Data[[#This Row],[Age]]&lt;15,"Children (&lt;15)",IF(tbl_Data[[#This Row],[Age]]&lt;25,"Youth (16-24)",IF(tbl_Data[[#This Row],[Age]]&lt;51,"Adults (25-50)","Old (&gt;51)")))</f>
        <v>Adults (25-50)</v>
      </c>
      <c r="K138" t="s">
        <v>12</v>
      </c>
      <c r="L138" t="s">
        <v>13</v>
      </c>
      <c r="M138" t="s">
        <v>20</v>
      </c>
    </row>
    <row r="139" spans="1:13" x14ac:dyDescent="0.2">
      <c r="A139" s="2" t="s">
        <v>744</v>
      </c>
      <c r="B139" s="2" t="str">
        <f>TEXT(tbl_Data[[#This Row],[Date]],"ddd")</f>
        <v>Tue</v>
      </c>
      <c r="C139" t="s">
        <v>929</v>
      </c>
      <c r="D139" t="s">
        <v>738</v>
      </c>
      <c r="E139" t="s">
        <v>111</v>
      </c>
      <c r="F139" t="s">
        <v>17</v>
      </c>
      <c r="G139" t="s">
        <v>114</v>
      </c>
      <c r="H139" t="str">
        <f>_xlfn.XLOOKUP(tbl_Data[[#This Row],[Nationality]],$O$2:$O$16,$P$2:$P$16,,0)</f>
        <v>Asia</v>
      </c>
      <c r="I139">
        <v>18</v>
      </c>
      <c r="J139" t="str">
        <f>IF(tbl_Data[[#This Row],[Age]]&lt;15,"Children (&lt;15)",IF(tbl_Data[[#This Row],[Age]]&lt;25,"Youth (16-24)",IF(tbl_Data[[#This Row],[Age]]&lt;51,"Adults (25-50)","Old (&gt;51)")))</f>
        <v>Youth (16-24)</v>
      </c>
      <c r="K139" t="s">
        <v>12</v>
      </c>
      <c r="L139" t="s">
        <v>13</v>
      </c>
      <c r="M139" t="s">
        <v>14</v>
      </c>
    </row>
    <row r="140" spans="1:13" x14ac:dyDescent="0.2">
      <c r="A140" s="2" t="s">
        <v>744</v>
      </c>
      <c r="B140" s="2" t="str">
        <f>TEXT(tbl_Data[[#This Row],[Date]],"ddd")</f>
        <v>Tue</v>
      </c>
      <c r="C140" t="s">
        <v>930</v>
      </c>
      <c r="D140" t="s">
        <v>738</v>
      </c>
      <c r="E140" t="s">
        <v>109</v>
      </c>
      <c r="F140" t="s">
        <v>17</v>
      </c>
      <c r="G140" t="s">
        <v>11</v>
      </c>
      <c r="H140" t="str">
        <f>_xlfn.XLOOKUP(tbl_Data[[#This Row],[Nationality]],$O$2:$O$16,$P$2:$P$16,,0)</f>
        <v>Asia</v>
      </c>
      <c r="I140">
        <v>34</v>
      </c>
      <c r="J140" t="str">
        <f>IF(tbl_Data[[#This Row],[Age]]&lt;15,"Children (&lt;15)",IF(tbl_Data[[#This Row],[Age]]&lt;25,"Youth (16-24)",IF(tbl_Data[[#This Row],[Age]]&lt;51,"Adults (25-50)","Old (&gt;51)")))</f>
        <v>Adults (25-50)</v>
      </c>
      <c r="K140" t="s">
        <v>12</v>
      </c>
      <c r="L140" t="s">
        <v>13</v>
      </c>
      <c r="M140" t="s">
        <v>14</v>
      </c>
    </row>
    <row r="141" spans="1:13" x14ac:dyDescent="0.2">
      <c r="A141" s="2" t="s">
        <v>744</v>
      </c>
      <c r="B141" s="2" t="str">
        <f>TEXT(tbl_Data[[#This Row],[Date]],"ddd")</f>
        <v>Tue</v>
      </c>
      <c r="C141" t="s">
        <v>931</v>
      </c>
      <c r="D141" t="s">
        <v>738</v>
      </c>
      <c r="E141" t="s">
        <v>107</v>
      </c>
      <c r="F141" t="s">
        <v>10</v>
      </c>
      <c r="G141" t="s">
        <v>62</v>
      </c>
      <c r="H141" t="str">
        <f>_xlfn.XLOOKUP(tbl_Data[[#This Row],[Nationality]],$O$2:$O$16,$P$2:$P$16,,0)</f>
        <v>Asia</v>
      </c>
      <c r="I141">
        <v>21</v>
      </c>
      <c r="J141" t="str">
        <f>IF(tbl_Data[[#This Row],[Age]]&lt;15,"Children (&lt;15)",IF(tbl_Data[[#This Row],[Age]]&lt;25,"Youth (16-24)",IF(tbl_Data[[#This Row],[Age]]&lt;51,"Adults (25-50)","Old (&gt;51)")))</f>
        <v>Youth (16-24)</v>
      </c>
      <c r="K141" t="s">
        <v>12</v>
      </c>
      <c r="L141" t="s">
        <v>13</v>
      </c>
      <c r="M141" t="s">
        <v>14</v>
      </c>
    </row>
    <row r="142" spans="1:13" x14ac:dyDescent="0.2">
      <c r="A142" s="2" t="s">
        <v>744</v>
      </c>
      <c r="B142" s="2" t="str">
        <f>TEXT(tbl_Data[[#This Row],[Date]],"ddd")</f>
        <v>Tue</v>
      </c>
      <c r="C142" t="s">
        <v>932</v>
      </c>
      <c r="D142" t="s">
        <v>738</v>
      </c>
      <c r="E142" t="s">
        <v>105</v>
      </c>
      <c r="F142" t="s">
        <v>10</v>
      </c>
      <c r="G142" t="s">
        <v>11</v>
      </c>
      <c r="H142" t="str">
        <f>_xlfn.XLOOKUP(tbl_Data[[#This Row],[Nationality]],$O$2:$O$16,$P$2:$P$16,,0)</f>
        <v>Asia</v>
      </c>
      <c r="I142">
        <v>24</v>
      </c>
      <c r="J142" t="str">
        <f>IF(tbl_Data[[#This Row],[Age]]&lt;15,"Children (&lt;15)",IF(tbl_Data[[#This Row],[Age]]&lt;25,"Youth (16-24)",IF(tbl_Data[[#This Row],[Age]]&lt;51,"Adults (25-50)","Old (&gt;51)")))</f>
        <v>Youth (16-24)</v>
      </c>
      <c r="K142" t="s">
        <v>12</v>
      </c>
      <c r="L142" t="s">
        <v>13</v>
      </c>
      <c r="M142" t="s">
        <v>20</v>
      </c>
    </row>
    <row r="143" spans="1:13" x14ac:dyDescent="0.2">
      <c r="A143" s="2" t="s">
        <v>744</v>
      </c>
      <c r="B143" s="2" t="str">
        <f>TEXT(tbl_Data[[#This Row],[Date]],"ddd")</f>
        <v>Tue</v>
      </c>
      <c r="C143" t="s">
        <v>933</v>
      </c>
      <c r="D143" t="s">
        <v>738</v>
      </c>
      <c r="E143" t="s">
        <v>103</v>
      </c>
      <c r="F143" t="s">
        <v>10</v>
      </c>
      <c r="G143" t="s">
        <v>11</v>
      </c>
      <c r="H143" t="str">
        <f>_xlfn.XLOOKUP(tbl_Data[[#This Row],[Nationality]],$O$2:$O$16,$P$2:$P$16,,0)</f>
        <v>Asia</v>
      </c>
      <c r="I143">
        <v>13</v>
      </c>
      <c r="J143" t="str">
        <f>IF(tbl_Data[[#This Row],[Age]]&lt;15,"Children (&lt;15)",IF(tbl_Data[[#This Row],[Age]]&lt;25,"Youth (16-24)",IF(tbl_Data[[#This Row],[Age]]&lt;51,"Adults (25-50)","Old (&gt;51)")))</f>
        <v>Children (&lt;15)</v>
      </c>
      <c r="K143" t="s">
        <v>18</v>
      </c>
      <c r="L143" t="s">
        <v>13</v>
      </c>
      <c r="M143" t="s">
        <v>14</v>
      </c>
    </row>
    <row r="144" spans="1:13" x14ac:dyDescent="0.2">
      <c r="A144" s="2" t="s">
        <v>744</v>
      </c>
      <c r="B144" s="2" t="str">
        <f>TEXT(tbl_Data[[#This Row],[Date]],"ddd")</f>
        <v>Tue</v>
      </c>
      <c r="C144" t="s">
        <v>934</v>
      </c>
      <c r="D144" t="s">
        <v>738</v>
      </c>
      <c r="E144" t="s">
        <v>100</v>
      </c>
      <c r="F144" t="s">
        <v>10</v>
      </c>
      <c r="G144" t="s">
        <v>62</v>
      </c>
      <c r="H144" t="str">
        <f>_xlfn.XLOOKUP(tbl_Data[[#This Row],[Nationality]],$O$2:$O$16,$P$2:$P$16,,0)</f>
        <v>Asia</v>
      </c>
      <c r="I144">
        <v>24</v>
      </c>
      <c r="J144" t="str">
        <f>IF(tbl_Data[[#This Row],[Age]]&lt;15,"Children (&lt;15)",IF(tbl_Data[[#This Row],[Age]]&lt;25,"Youth (16-24)",IF(tbl_Data[[#This Row],[Age]]&lt;51,"Adults (25-50)","Old (&gt;51)")))</f>
        <v>Youth (16-24)</v>
      </c>
      <c r="K144" t="s">
        <v>18</v>
      </c>
      <c r="L144" t="s">
        <v>13</v>
      </c>
      <c r="M144" t="s">
        <v>20</v>
      </c>
    </row>
    <row r="145" spans="1:13" x14ac:dyDescent="0.2">
      <c r="A145" s="2" t="s">
        <v>744</v>
      </c>
      <c r="B145" s="2" t="str">
        <f>TEXT(tbl_Data[[#This Row],[Date]],"ddd")</f>
        <v>Tue</v>
      </c>
      <c r="C145" t="s">
        <v>935</v>
      </c>
      <c r="D145" t="s">
        <v>738</v>
      </c>
      <c r="E145" t="s">
        <v>98</v>
      </c>
      <c r="F145" t="s">
        <v>10</v>
      </c>
      <c r="G145" t="s">
        <v>11</v>
      </c>
      <c r="H145" t="str">
        <f>_xlfn.XLOOKUP(tbl_Data[[#This Row],[Nationality]],$O$2:$O$16,$P$2:$P$16,,0)</f>
        <v>Asia</v>
      </c>
      <c r="I145">
        <v>13</v>
      </c>
      <c r="J145" t="str">
        <f>IF(tbl_Data[[#This Row],[Age]]&lt;15,"Children (&lt;15)",IF(tbl_Data[[#This Row],[Age]]&lt;25,"Youth (16-24)",IF(tbl_Data[[#This Row],[Age]]&lt;51,"Adults (25-50)","Old (&gt;51)")))</f>
        <v>Children (&lt;15)</v>
      </c>
      <c r="K145" t="s">
        <v>18</v>
      </c>
      <c r="L145" t="s">
        <v>13</v>
      </c>
      <c r="M145" t="s">
        <v>14</v>
      </c>
    </row>
    <row r="146" spans="1:13" x14ac:dyDescent="0.2">
      <c r="A146" s="2" t="s">
        <v>744</v>
      </c>
      <c r="B146" s="2" t="str">
        <f>TEXT(tbl_Data[[#This Row],[Date]],"ddd")</f>
        <v>Tue</v>
      </c>
      <c r="C146" t="s">
        <v>936</v>
      </c>
      <c r="D146" t="s">
        <v>738</v>
      </c>
      <c r="E146" t="s">
        <v>96</v>
      </c>
      <c r="F146" t="s">
        <v>10</v>
      </c>
      <c r="G146" t="s">
        <v>11</v>
      </c>
      <c r="H146" t="str">
        <f>_xlfn.XLOOKUP(tbl_Data[[#This Row],[Nationality]],$O$2:$O$16,$P$2:$P$16,,0)</f>
        <v>Asia</v>
      </c>
      <c r="I146">
        <v>13</v>
      </c>
      <c r="J146" t="str">
        <f>IF(tbl_Data[[#This Row],[Age]]&lt;15,"Children (&lt;15)",IF(tbl_Data[[#This Row],[Age]]&lt;25,"Youth (16-24)",IF(tbl_Data[[#This Row],[Age]]&lt;51,"Adults (25-50)","Old (&gt;51)")))</f>
        <v>Children (&lt;15)</v>
      </c>
      <c r="K146" t="s">
        <v>18</v>
      </c>
      <c r="L146" t="s">
        <v>13</v>
      </c>
      <c r="M146" t="s">
        <v>14</v>
      </c>
    </row>
    <row r="147" spans="1:13" x14ac:dyDescent="0.2">
      <c r="A147" s="2" t="s">
        <v>744</v>
      </c>
      <c r="B147" s="2" t="str">
        <f>TEXT(tbl_Data[[#This Row],[Date]],"ddd")</f>
        <v>Tue</v>
      </c>
      <c r="C147" t="s">
        <v>937</v>
      </c>
      <c r="D147" t="s">
        <v>738</v>
      </c>
      <c r="E147" t="s">
        <v>94</v>
      </c>
      <c r="F147" t="s">
        <v>10</v>
      </c>
      <c r="G147" t="s">
        <v>11</v>
      </c>
      <c r="H147" t="str">
        <f>_xlfn.XLOOKUP(tbl_Data[[#This Row],[Nationality]],$O$2:$O$16,$P$2:$P$16,,0)</f>
        <v>Asia</v>
      </c>
      <c r="I147">
        <v>13</v>
      </c>
      <c r="J147" t="str">
        <f>IF(tbl_Data[[#This Row],[Age]]&lt;15,"Children (&lt;15)",IF(tbl_Data[[#This Row],[Age]]&lt;25,"Youth (16-24)",IF(tbl_Data[[#This Row],[Age]]&lt;51,"Adults (25-50)","Old (&gt;51)")))</f>
        <v>Children (&lt;15)</v>
      </c>
      <c r="K147" t="s">
        <v>18</v>
      </c>
      <c r="L147" t="s">
        <v>13</v>
      </c>
      <c r="M147" t="s">
        <v>14</v>
      </c>
    </row>
    <row r="148" spans="1:13" x14ac:dyDescent="0.2">
      <c r="A148" s="2" t="s">
        <v>744</v>
      </c>
      <c r="B148" s="2" t="str">
        <f>TEXT(tbl_Data[[#This Row],[Date]],"ddd")</f>
        <v>Tue</v>
      </c>
      <c r="C148" t="s">
        <v>938</v>
      </c>
      <c r="D148" t="s">
        <v>738</v>
      </c>
      <c r="E148" t="s">
        <v>92</v>
      </c>
      <c r="F148" t="s">
        <v>17</v>
      </c>
      <c r="G148" t="s">
        <v>62</v>
      </c>
      <c r="H148" t="str">
        <f>_xlfn.XLOOKUP(tbl_Data[[#This Row],[Nationality]],$O$2:$O$16,$P$2:$P$16,,0)</f>
        <v>Asia</v>
      </c>
      <c r="I148">
        <v>40</v>
      </c>
      <c r="J148" t="str">
        <f>IF(tbl_Data[[#This Row],[Age]]&lt;15,"Children (&lt;15)",IF(tbl_Data[[#This Row],[Age]]&lt;25,"Youth (16-24)",IF(tbl_Data[[#This Row],[Age]]&lt;51,"Adults (25-50)","Old (&gt;51)")))</f>
        <v>Adults (25-50)</v>
      </c>
      <c r="K148" t="s">
        <v>18</v>
      </c>
      <c r="L148" t="s">
        <v>13</v>
      </c>
      <c r="M148" t="s">
        <v>20</v>
      </c>
    </row>
    <row r="149" spans="1:13" x14ac:dyDescent="0.2">
      <c r="A149" s="2" t="s">
        <v>744</v>
      </c>
      <c r="B149" s="2" t="str">
        <f>TEXT(tbl_Data[[#This Row],[Date]],"ddd")</f>
        <v>Tue</v>
      </c>
      <c r="C149" t="s">
        <v>939</v>
      </c>
      <c r="D149" t="s">
        <v>738</v>
      </c>
      <c r="E149" t="s">
        <v>89</v>
      </c>
      <c r="F149" t="s">
        <v>10</v>
      </c>
      <c r="G149" t="s">
        <v>62</v>
      </c>
      <c r="H149" t="str">
        <f>_xlfn.XLOOKUP(tbl_Data[[#This Row],[Nationality]],$O$2:$O$16,$P$2:$P$16,,0)</f>
        <v>Asia</v>
      </c>
      <c r="I149">
        <v>21</v>
      </c>
      <c r="J149" t="str">
        <f>IF(tbl_Data[[#This Row],[Age]]&lt;15,"Children (&lt;15)",IF(tbl_Data[[#This Row],[Age]]&lt;25,"Youth (16-24)",IF(tbl_Data[[#This Row],[Age]]&lt;51,"Adults (25-50)","Old (&gt;51)")))</f>
        <v>Youth (16-24)</v>
      </c>
      <c r="K149" t="s">
        <v>12</v>
      </c>
      <c r="L149" t="s">
        <v>19</v>
      </c>
      <c r="M149" t="s">
        <v>14</v>
      </c>
    </row>
    <row r="150" spans="1:13" x14ac:dyDescent="0.2">
      <c r="A150" s="2" t="s">
        <v>744</v>
      </c>
      <c r="B150" s="2" t="str">
        <f>TEXT(tbl_Data[[#This Row],[Date]],"ddd")</f>
        <v>Tue</v>
      </c>
      <c r="C150" t="s">
        <v>940</v>
      </c>
      <c r="D150" t="s">
        <v>738</v>
      </c>
      <c r="E150" t="s">
        <v>87</v>
      </c>
      <c r="F150" t="s">
        <v>10</v>
      </c>
      <c r="G150" t="s">
        <v>11</v>
      </c>
      <c r="H150" t="str">
        <f>_xlfn.XLOOKUP(tbl_Data[[#This Row],[Nationality]],$O$2:$O$16,$P$2:$P$16,,0)</f>
        <v>Asia</v>
      </c>
      <c r="I150">
        <v>26</v>
      </c>
      <c r="J150" t="str">
        <f>IF(tbl_Data[[#This Row],[Age]]&lt;15,"Children (&lt;15)",IF(tbl_Data[[#This Row],[Age]]&lt;25,"Youth (16-24)",IF(tbl_Data[[#This Row],[Age]]&lt;51,"Adults (25-50)","Old (&gt;51)")))</f>
        <v>Adults (25-50)</v>
      </c>
      <c r="K150" t="s">
        <v>12</v>
      </c>
      <c r="L150" t="s">
        <v>13</v>
      </c>
      <c r="M150" t="s">
        <v>20</v>
      </c>
    </row>
    <row r="151" spans="1:13" x14ac:dyDescent="0.2">
      <c r="A151" s="2" t="s">
        <v>744</v>
      </c>
      <c r="B151" s="2" t="str">
        <f>TEXT(tbl_Data[[#This Row],[Date]],"ddd")</f>
        <v>Tue</v>
      </c>
      <c r="C151" t="s">
        <v>941</v>
      </c>
      <c r="D151" t="s">
        <v>738</v>
      </c>
      <c r="E151" t="s">
        <v>85</v>
      </c>
      <c r="F151" t="s">
        <v>10</v>
      </c>
      <c r="G151" t="s">
        <v>11</v>
      </c>
      <c r="H151" t="str">
        <f>_xlfn.XLOOKUP(tbl_Data[[#This Row],[Nationality]],$O$2:$O$16,$P$2:$P$16,,0)</f>
        <v>Asia</v>
      </c>
      <c r="I151">
        <v>39</v>
      </c>
      <c r="J151" t="str">
        <f>IF(tbl_Data[[#This Row],[Age]]&lt;15,"Children (&lt;15)",IF(tbl_Data[[#This Row],[Age]]&lt;25,"Youth (16-24)",IF(tbl_Data[[#This Row],[Age]]&lt;51,"Adults (25-50)","Old (&gt;51)")))</f>
        <v>Adults (25-50)</v>
      </c>
      <c r="K151" t="s">
        <v>12</v>
      </c>
      <c r="L151" t="s">
        <v>13</v>
      </c>
      <c r="M151" t="s">
        <v>20</v>
      </c>
    </row>
    <row r="152" spans="1:13" x14ac:dyDescent="0.2">
      <c r="A152" s="2" t="s">
        <v>744</v>
      </c>
      <c r="B152" s="2" t="str">
        <f>TEXT(tbl_Data[[#This Row],[Date]],"ddd")</f>
        <v>Tue</v>
      </c>
      <c r="C152" t="s">
        <v>942</v>
      </c>
      <c r="D152" t="s">
        <v>738</v>
      </c>
      <c r="E152" t="s">
        <v>82</v>
      </c>
      <c r="F152" t="s">
        <v>17</v>
      </c>
      <c r="G152" t="s">
        <v>83</v>
      </c>
      <c r="H152" t="str">
        <f>_xlfn.XLOOKUP(tbl_Data[[#This Row],[Nationality]],$O$2:$O$16,$P$2:$P$16,,0)</f>
        <v>Asia</v>
      </c>
      <c r="I152">
        <v>29</v>
      </c>
      <c r="J152" t="str">
        <f>IF(tbl_Data[[#This Row],[Age]]&lt;15,"Children (&lt;15)",IF(tbl_Data[[#This Row],[Age]]&lt;25,"Youth (16-24)",IF(tbl_Data[[#This Row],[Age]]&lt;51,"Adults (25-50)","Old (&gt;51)")))</f>
        <v>Adults (25-50)</v>
      </c>
      <c r="K152" t="s">
        <v>18</v>
      </c>
      <c r="L152" t="s">
        <v>13</v>
      </c>
      <c r="M152" t="s">
        <v>20</v>
      </c>
    </row>
    <row r="153" spans="1:13" x14ac:dyDescent="0.2">
      <c r="A153" s="2" t="s">
        <v>744</v>
      </c>
      <c r="B153" s="2" t="str">
        <f>TEXT(tbl_Data[[#This Row],[Date]],"ddd")</f>
        <v>Tue</v>
      </c>
      <c r="C153" t="s">
        <v>943</v>
      </c>
      <c r="D153" t="s">
        <v>738</v>
      </c>
      <c r="E153" t="s">
        <v>80</v>
      </c>
      <c r="F153" t="s">
        <v>10</v>
      </c>
      <c r="G153" t="s">
        <v>11</v>
      </c>
      <c r="H153" t="str">
        <f>_xlfn.XLOOKUP(tbl_Data[[#This Row],[Nationality]],$O$2:$O$16,$P$2:$P$16,,0)</f>
        <v>Asia</v>
      </c>
      <c r="I153">
        <v>43</v>
      </c>
      <c r="J153" t="str">
        <f>IF(tbl_Data[[#This Row],[Age]]&lt;15,"Children (&lt;15)",IF(tbl_Data[[#This Row],[Age]]&lt;25,"Youth (16-24)",IF(tbl_Data[[#This Row],[Age]]&lt;51,"Adults (25-50)","Old (&gt;51)")))</f>
        <v>Adults (25-50)</v>
      </c>
      <c r="K153" t="s">
        <v>12</v>
      </c>
      <c r="L153" t="s">
        <v>13</v>
      </c>
      <c r="M153" t="s">
        <v>14</v>
      </c>
    </row>
    <row r="154" spans="1:13" x14ac:dyDescent="0.2">
      <c r="A154" s="2" t="s">
        <v>744</v>
      </c>
      <c r="B154" s="2" t="str">
        <f>TEXT(tbl_Data[[#This Row],[Date]],"ddd")</f>
        <v>Tue</v>
      </c>
      <c r="C154" t="s">
        <v>944</v>
      </c>
      <c r="D154" t="s">
        <v>739</v>
      </c>
      <c r="E154" t="s">
        <v>77</v>
      </c>
      <c r="F154" t="s">
        <v>17</v>
      </c>
      <c r="G154" t="s">
        <v>183</v>
      </c>
      <c r="H154" t="str">
        <f>_xlfn.XLOOKUP(tbl_Data[[#This Row],[Nationality]],$O$2:$O$16,$P$2:$P$16,,0)</f>
        <v>Asia</v>
      </c>
      <c r="I154">
        <v>24</v>
      </c>
      <c r="J154" t="str">
        <f>IF(tbl_Data[[#This Row],[Age]]&lt;15,"Children (&lt;15)",IF(tbl_Data[[#This Row],[Age]]&lt;25,"Youth (16-24)",IF(tbl_Data[[#This Row],[Age]]&lt;51,"Adults (25-50)","Old (&gt;51)")))</f>
        <v>Youth (16-24)</v>
      </c>
      <c r="K154" t="s">
        <v>12</v>
      </c>
      <c r="L154" t="s">
        <v>13</v>
      </c>
      <c r="M154" t="s">
        <v>20</v>
      </c>
    </row>
    <row r="155" spans="1:13" x14ac:dyDescent="0.2">
      <c r="A155" s="2" t="s">
        <v>744</v>
      </c>
      <c r="B155" s="2" t="str">
        <f>TEXT(tbl_Data[[#This Row],[Date]],"ddd")</f>
        <v>Tue</v>
      </c>
      <c r="C155" t="s">
        <v>945</v>
      </c>
      <c r="D155" t="s">
        <v>739</v>
      </c>
      <c r="E155" t="s">
        <v>75</v>
      </c>
      <c r="F155" t="s">
        <v>10</v>
      </c>
      <c r="G155" t="s">
        <v>62</v>
      </c>
      <c r="H155" t="str">
        <f>_xlfn.XLOOKUP(tbl_Data[[#This Row],[Nationality]],$O$2:$O$16,$P$2:$P$16,,0)</f>
        <v>Asia</v>
      </c>
      <c r="I155">
        <v>20</v>
      </c>
      <c r="J155" t="str">
        <f>IF(tbl_Data[[#This Row],[Age]]&lt;15,"Children (&lt;15)",IF(tbl_Data[[#This Row],[Age]]&lt;25,"Youth (16-24)",IF(tbl_Data[[#This Row],[Age]]&lt;51,"Adults (25-50)","Old (&gt;51)")))</f>
        <v>Youth (16-24)</v>
      </c>
      <c r="K155" t="s">
        <v>12</v>
      </c>
      <c r="L155" t="s">
        <v>13</v>
      </c>
      <c r="M155" t="s">
        <v>20</v>
      </c>
    </row>
    <row r="156" spans="1:13" x14ac:dyDescent="0.2">
      <c r="A156" s="2" t="s">
        <v>744</v>
      </c>
      <c r="B156" s="2" t="str">
        <f>TEXT(tbl_Data[[#This Row],[Date]],"ddd")</f>
        <v>Tue</v>
      </c>
      <c r="C156" t="s">
        <v>946</v>
      </c>
      <c r="D156" t="s">
        <v>739</v>
      </c>
      <c r="E156" t="s">
        <v>73</v>
      </c>
      <c r="F156" t="s">
        <v>10</v>
      </c>
      <c r="G156" t="s">
        <v>62</v>
      </c>
      <c r="H156" t="str">
        <f>_xlfn.XLOOKUP(tbl_Data[[#This Row],[Nationality]],$O$2:$O$16,$P$2:$P$16,,0)</f>
        <v>Asia</v>
      </c>
      <c r="I156">
        <v>22</v>
      </c>
      <c r="J156" t="str">
        <f>IF(tbl_Data[[#This Row],[Age]]&lt;15,"Children (&lt;15)",IF(tbl_Data[[#This Row],[Age]]&lt;25,"Youth (16-24)",IF(tbl_Data[[#This Row],[Age]]&lt;51,"Adults (25-50)","Old (&gt;51)")))</f>
        <v>Youth (16-24)</v>
      </c>
      <c r="K156" t="s">
        <v>18</v>
      </c>
      <c r="L156" t="s">
        <v>13</v>
      </c>
      <c r="M156" t="s">
        <v>20</v>
      </c>
    </row>
    <row r="157" spans="1:13" x14ac:dyDescent="0.2">
      <c r="A157" s="2" t="s">
        <v>744</v>
      </c>
      <c r="B157" s="2" t="str">
        <f>TEXT(tbl_Data[[#This Row],[Date]],"ddd")</f>
        <v>Tue</v>
      </c>
      <c r="C157" t="s">
        <v>947</v>
      </c>
      <c r="D157" t="s">
        <v>739</v>
      </c>
      <c r="E157" t="s">
        <v>71</v>
      </c>
      <c r="F157" t="s">
        <v>10</v>
      </c>
      <c r="G157" t="s">
        <v>62</v>
      </c>
      <c r="H157" t="str">
        <f>_xlfn.XLOOKUP(tbl_Data[[#This Row],[Nationality]],$O$2:$O$16,$P$2:$P$16,,0)</f>
        <v>Asia</v>
      </c>
      <c r="I157">
        <v>20</v>
      </c>
      <c r="J157" t="str">
        <f>IF(tbl_Data[[#This Row],[Age]]&lt;15,"Children (&lt;15)",IF(tbl_Data[[#This Row],[Age]]&lt;25,"Youth (16-24)",IF(tbl_Data[[#This Row],[Age]]&lt;51,"Adults (25-50)","Old (&gt;51)")))</f>
        <v>Youth (16-24)</v>
      </c>
      <c r="K157" t="s">
        <v>18</v>
      </c>
      <c r="L157" t="s">
        <v>13</v>
      </c>
      <c r="M157" t="s">
        <v>14</v>
      </c>
    </row>
    <row r="158" spans="1:13" x14ac:dyDescent="0.2">
      <c r="A158" s="2" t="s">
        <v>744</v>
      </c>
      <c r="B158" s="2" t="str">
        <f>TEXT(tbl_Data[[#This Row],[Date]],"ddd")</f>
        <v>Tue</v>
      </c>
      <c r="C158" t="s">
        <v>948</v>
      </c>
      <c r="D158" t="s">
        <v>739</v>
      </c>
      <c r="E158" t="s">
        <v>69</v>
      </c>
      <c r="F158" t="s">
        <v>10</v>
      </c>
      <c r="G158" t="s">
        <v>183</v>
      </c>
      <c r="H158" t="str">
        <f>_xlfn.XLOOKUP(tbl_Data[[#This Row],[Nationality]],$O$2:$O$16,$P$2:$P$16,,0)</f>
        <v>Asia</v>
      </c>
      <c r="I158">
        <v>20</v>
      </c>
      <c r="J158" t="str">
        <f>IF(tbl_Data[[#This Row],[Age]]&lt;15,"Children (&lt;15)",IF(tbl_Data[[#This Row],[Age]]&lt;25,"Youth (16-24)",IF(tbl_Data[[#This Row],[Age]]&lt;51,"Adults (25-50)","Old (&gt;51)")))</f>
        <v>Youth (16-24)</v>
      </c>
      <c r="K158" t="s">
        <v>12</v>
      </c>
      <c r="L158" t="s">
        <v>13</v>
      </c>
      <c r="M158" t="s">
        <v>14</v>
      </c>
    </row>
    <row r="159" spans="1:13" x14ac:dyDescent="0.2">
      <c r="A159" s="2" t="s">
        <v>744</v>
      </c>
      <c r="B159" s="2" t="str">
        <f>TEXT(tbl_Data[[#This Row],[Date]],"ddd")</f>
        <v>Tue</v>
      </c>
      <c r="C159" t="s">
        <v>949</v>
      </c>
      <c r="D159" t="s">
        <v>739</v>
      </c>
      <c r="E159" t="s">
        <v>66</v>
      </c>
      <c r="F159" t="s">
        <v>10</v>
      </c>
      <c r="G159" t="s">
        <v>62</v>
      </c>
      <c r="H159" t="str">
        <f>_xlfn.XLOOKUP(tbl_Data[[#This Row],[Nationality]],$O$2:$O$16,$P$2:$P$16,,0)</f>
        <v>Asia</v>
      </c>
      <c r="I159">
        <v>21</v>
      </c>
      <c r="J159" t="str">
        <f>IF(tbl_Data[[#This Row],[Age]]&lt;15,"Children (&lt;15)",IF(tbl_Data[[#This Row],[Age]]&lt;25,"Youth (16-24)",IF(tbl_Data[[#This Row],[Age]]&lt;51,"Adults (25-50)","Old (&gt;51)")))</f>
        <v>Youth (16-24)</v>
      </c>
      <c r="K159" t="s">
        <v>12</v>
      </c>
      <c r="L159" t="s">
        <v>19</v>
      </c>
      <c r="M159" t="s">
        <v>14</v>
      </c>
    </row>
    <row r="160" spans="1:13" x14ac:dyDescent="0.2">
      <c r="A160" s="2" t="s">
        <v>744</v>
      </c>
      <c r="B160" s="2" t="str">
        <f>TEXT(tbl_Data[[#This Row],[Date]],"ddd")</f>
        <v>Tue</v>
      </c>
      <c r="C160" t="s">
        <v>950</v>
      </c>
      <c r="D160" t="s">
        <v>739</v>
      </c>
      <c r="E160" t="s">
        <v>64</v>
      </c>
      <c r="F160" t="s">
        <v>17</v>
      </c>
      <c r="G160" t="s">
        <v>11</v>
      </c>
      <c r="H160" t="str">
        <f>_xlfn.XLOOKUP(tbl_Data[[#This Row],[Nationality]],$O$2:$O$16,$P$2:$P$16,,0)</f>
        <v>Asia</v>
      </c>
      <c r="I160">
        <v>31</v>
      </c>
      <c r="J160" t="str">
        <f>IF(tbl_Data[[#This Row],[Age]]&lt;15,"Children (&lt;15)",IF(tbl_Data[[#This Row],[Age]]&lt;25,"Youth (16-24)",IF(tbl_Data[[#This Row],[Age]]&lt;51,"Adults (25-50)","Old (&gt;51)")))</f>
        <v>Adults (25-50)</v>
      </c>
      <c r="K160" t="s">
        <v>12</v>
      </c>
      <c r="L160" t="s">
        <v>13</v>
      </c>
      <c r="M160" t="s">
        <v>14</v>
      </c>
    </row>
    <row r="161" spans="1:13" x14ac:dyDescent="0.2">
      <c r="A161" s="2" t="s">
        <v>744</v>
      </c>
      <c r="B161" s="2" t="str">
        <f>TEXT(tbl_Data[[#This Row],[Date]],"ddd")</f>
        <v>Tue</v>
      </c>
      <c r="C161" t="s">
        <v>951</v>
      </c>
      <c r="D161" t="s">
        <v>739</v>
      </c>
      <c r="E161" t="s">
        <v>61</v>
      </c>
      <c r="F161" t="s">
        <v>17</v>
      </c>
      <c r="G161" t="s">
        <v>62</v>
      </c>
      <c r="H161" t="str">
        <f>_xlfn.XLOOKUP(tbl_Data[[#This Row],[Nationality]],$O$2:$O$16,$P$2:$P$16,,0)</f>
        <v>Asia</v>
      </c>
      <c r="I161">
        <v>38</v>
      </c>
      <c r="J161" t="str">
        <f>IF(tbl_Data[[#This Row],[Age]]&lt;15,"Children (&lt;15)",IF(tbl_Data[[#This Row],[Age]]&lt;25,"Youth (16-24)",IF(tbl_Data[[#This Row],[Age]]&lt;51,"Adults (25-50)","Old (&gt;51)")))</f>
        <v>Adults (25-50)</v>
      </c>
      <c r="K161" t="s">
        <v>12</v>
      </c>
      <c r="L161" t="s">
        <v>13</v>
      </c>
      <c r="M161" t="s">
        <v>14</v>
      </c>
    </row>
    <row r="162" spans="1:13" x14ac:dyDescent="0.2">
      <c r="A162" s="2" t="s">
        <v>744</v>
      </c>
      <c r="B162" s="2" t="str">
        <f>TEXT(tbl_Data[[#This Row],[Date]],"ddd")</f>
        <v>Tue</v>
      </c>
      <c r="C162" t="s">
        <v>952</v>
      </c>
      <c r="D162" t="s">
        <v>739</v>
      </c>
      <c r="E162" t="s">
        <v>58</v>
      </c>
      <c r="F162" t="s">
        <v>10</v>
      </c>
      <c r="G162" t="s">
        <v>62</v>
      </c>
      <c r="H162" t="str">
        <f>_xlfn.XLOOKUP(tbl_Data[[#This Row],[Nationality]],$O$2:$O$16,$P$2:$P$16,,0)</f>
        <v>Asia</v>
      </c>
      <c r="I162">
        <v>22</v>
      </c>
      <c r="J162" t="str">
        <f>IF(tbl_Data[[#This Row],[Age]]&lt;15,"Children (&lt;15)",IF(tbl_Data[[#This Row],[Age]]&lt;25,"Youth (16-24)",IF(tbl_Data[[#This Row],[Age]]&lt;51,"Adults (25-50)","Old (&gt;51)")))</f>
        <v>Youth (16-24)</v>
      </c>
      <c r="K162" t="s">
        <v>12</v>
      </c>
      <c r="L162" t="s">
        <v>13</v>
      </c>
      <c r="M162" t="s">
        <v>41</v>
      </c>
    </row>
    <row r="163" spans="1:13" x14ac:dyDescent="0.2">
      <c r="A163" s="2" t="s">
        <v>744</v>
      </c>
      <c r="B163" s="2" t="str">
        <f>TEXT(tbl_Data[[#This Row],[Date]],"ddd")</f>
        <v>Tue</v>
      </c>
      <c r="C163" t="s">
        <v>953</v>
      </c>
      <c r="D163" t="s">
        <v>739</v>
      </c>
      <c r="E163" t="s">
        <v>55</v>
      </c>
      <c r="F163" t="s">
        <v>10</v>
      </c>
      <c r="G163" t="s">
        <v>83</v>
      </c>
      <c r="H163" t="str">
        <f>_xlfn.XLOOKUP(tbl_Data[[#This Row],[Nationality]],$O$2:$O$16,$P$2:$P$16,,0)</f>
        <v>Asia</v>
      </c>
      <c r="I163">
        <v>26</v>
      </c>
      <c r="J163" t="str">
        <f>IF(tbl_Data[[#This Row],[Age]]&lt;15,"Children (&lt;15)",IF(tbl_Data[[#This Row],[Age]]&lt;25,"Youth (16-24)",IF(tbl_Data[[#This Row],[Age]]&lt;51,"Adults (25-50)","Old (&gt;51)")))</f>
        <v>Adults (25-50)</v>
      </c>
      <c r="K163" t="s">
        <v>12</v>
      </c>
      <c r="L163" t="s">
        <v>13</v>
      </c>
      <c r="M163" t="s">
        <v>41</v>
      </c>
    </row>
    <row r="164" spans="1:13" x14ac:dyDescent="0.2">
      <c r="A164" s="2" t="s">
        <v>744</v>
      </c>
      <c r="B164" s="2" t="str">
        <f>TEXT(tbl_Data[[#This Row],[Date]],"ddd")</f>
        <v>Tue</v>
      </c>
      <c r="C164" t="s">
        <v>954</v>
      </c>
      <c r="D164" t="s">
        <v>739</v>
      </c>
      <c r="E164" t="s">
        <v>52</v>
      </c>
      <c r="F164" t="s">
        <v>10</v>
      </c>
      <c r="G164" t="s">
        <v>114</v>
      </c>
      <c r="H164" t="str">
        <f>_xlfn.XLOOKUP(tbl_Data[[#This Row],[Nationality]],$O$2:$O$16,$P$2:$P$16,,0)</f>
        <v>Asia</v>
      </c>
      <c r="I164">
        <v>25</v>
      </c>
      <c r="J164" t="str">
        <f>IF(tbl_Data[[#This Row],[Age]]&lt;15,"Children (&lt;15)",IF(tbl_Data[[#This Row],[Age]]&lt;25,"Youth (16-24)",IF(tbl_Data[[#This Row],[Age]]&lt;51,"Adults (25-50)","Old (&gt;51)")))</f>
        <v>Adults (25-50)</v>
      </c>
      <c r="K164" t="s">
        <v>12</v>
      </c>
      <c r="L164" t="s">
        <v>13</v>
      </c>
      <c r="M164" t="s">
        <v>14</v>
      </c>
    </row>
    <row r="165" spans="1:13" x14ac:dyDescent="0.2">
      <c r="A165" s="2" t="s">
        <v>744</v>
      </c>
      <c r="B165" s="2" t="str">
        <f>TEXT(tbl_Data[[#This Row],[Date]],"ddd")</f>
        <v>Tue</v>
      </c>
      <c r="C165" t="s">
        <v>955</v>
      </c>
      <c r="D165" t="s">
        <v>740</v>
      </c>
      <c r="E165" t="s">
        <v>47</v>
      </c>
      <c r="F165" t="s">
        <v>17</v>
      </c>
      <c r="G165" t="s">
        <v>11</v>
      </c>
      <c r="H165" t="str">
        <f>_xlfn.XLOOKUP(tbl_Data[[#This Row],[Nationality]],$O$2:$O$16,$P$2:$P$16,,0)</f>
        <v>Asia</v>
      </c>
      <c r="I165">
        <v>24</v>
      </c>
      <c r="J165" t="str">
        <f>IF(tbl_Data[[#This Row],[Age]]&lt;15,"Children (&lt;15)",IF(tbl_Data[[#This Row],[Age]]&lt;25,"Youth (16-24)",IF(tbl_Data[[#This Row],[Age]]&lt;51,"Adults (25-50)","Old (&gt;51)")))</f>
        <v>Youth (16-24)</v>
      </c>
      <c r="K165" t="s">
        <v>18</v>
      </c>
      <c r="L165" t="s">
        <v>19</v>
      </c>
      <c r="M165" t="s">
        <v>20</v>
      </c>
    </row>
    <row r="166" spans="1:13" x14ac:dyDescent="0.2">
      <c r="A166" s="2" t="s">
        <v>744</v>
      </c>
      <c r="B166" s="2" t="str">
        <f>TEXT(tbl_Data[[#This Row],[Date]],"ddd")</f>
        <v>Tue</v>
      </c>
      <c r="C166" t="s">
        <v>956</v>
      </c>
      <c r="D166" t="s">
        <v>740</v>
      </c>
      <c r="E166" t="s">
        <v>43</v>
      </c>
      <c r="F166" t="s">
        <v>17</v>
      </c>
      <c r="G166" t="s">
        <v>11</v>
      </c>
      <c r="H166" t="str">
        <f>_xlfn.XLOOKUP(tbl_Data[[#This Row],[Nationality]],$O$2:$O$16,$P$2:$P$16,,0)</f>
        <v>Asia</v>
      </c>
      <c r="I166">
        <v>22</v>
      </c>
      <c r="J166" t="str">
        <f>IF(tbl_Data[[#This Row],[Age]]&lt;15,"Children (&lt;15)",IF(tbl_Data[[#This Row],[Age]]&lt;25,"Youth (16-24)",IF(tbl_Data[[#This Row],[Age]]&lt;51,"Adults (25-50)","Old (&gt;51)")))</f>
        <v>Youth (16-24)</v>
      </c>
      <c r="K166" t="s">
        <v>12</v>
      </c>
      <c r="L166" t="s">
        <v>13</v>
      </c>
      <c r="M166" t="s">
        <v>20</v>
      </c>
    </row>
    <row r="167" spans="1:13" x14ac:dyDescent="0.2">
      <c r="A167" s="2" t="s">
        <v>744</v>
      </c>
      <c r="B167" s="2" t="str">
        <f>TEXT(tbl_Data[[#This Row],[Date]],"ddd")</f>
        <v>Tue</v>
      </c>
      <c r="C167" t="s">
        <v>957</v>
      </c>
      <c r="D167" t="s">
        <v>740</v>
      </c>
      <c r="E167" t="s">
        <v>44</v>
      </c>
      <c r="F167" t="s">
        <v>17</v>
      </c>
      <c r="G167" t="s">
        <v>183</v>
      </c>
      <c r="H167" t="str">
        <f>_xlfn.XLOOKUP(tbl_Data[[#This Row],[Nationality]],$O$2:$O$16,$P$2:$P$16,,0)</f>
        <v>Asia</v>
      </c>
      <c r="I167">
        <v>22</v>
      </c>
      <c r="J167" t="str">
        <f>IF(tbl_Data[[#This Row],[Age]]&lt;15,"Children (&lt;15)",IF(tbl_Data[[#This Row],[Age]]&lt;25,"Youth (16-24)",IF(tbl_Data[[#This Row],[Age]]&lt;51,"Adults (25-50)","Old (&gt;51)")))</f>
        <v>Youth (16-24)</v>
      </c>
      <c r="K167" t="s">
        <v>12</v>
      </c>
      <c r="L167" t="s">
        <v>13</v>
      </c>
      <c r="M167" t="s">
        <v>14</v>
      </c>
    </row>
    <row r="168" spans="1:13" x14ac:dyDescent="0.2">
      <c r="A168" s="2" t="s">
        <v>744</v>
      </c>
      <c r="B168" s="2" t="str">
        <f>TEXT(tbl_Data[[#This Row],[Date]],"ddd")</f>
        <v>Tue</v>
      </c>
      <c r="C168" t="s">
        <v>958</v>
      </c>
      <c r="D168" t="s">
        <v>740</v>
      </c>
      <c r="E168" t="s">
        <v>39</v>
      </c>
      <c r="F168" t="s">
        <v>10</v>
      </c>
      <c r="G168" t="s">
        <v>40</v>
      </c>
      <c r="H168" t="str">
        <f>_xlfn.XLOOKUP(tbl_Data[[#This Row],[Nationality]],$O$2:$O$16,$P$2:$P$16,,0)</f>
        <v>Africa</v>
      </c>
      <c r="I168">
        <v>23</v>
      </c>
      <c r="J168" t="str">
        <f>IF(tbl_Data[[#This Row],[Age]]&lt;15,"Children (&lt;15)",IF(tbl_Data[[#This Row],[Age]]&lt;25,"Youth (16-24)",IF(tbl_Data[[#This Row],[Age]]&lt;51,"Adults (25-50)","Old (&gt;51)")))</f>
        <v>Youth (16-24)</v>
      </c>
      <c r="K168" t="s">
        <v>12</v>
      </c>
      <c r="L168" t="s">
        <v>13</v>
      </c>
      <c r="M168" t="s">
        <v>41</v>
      </c>
    </row>
    <row r="169" spans="1:13" x14ac:dyDescent="0.2">
      <c r="A169" s="2" t="s">
        <v>744</v>
      </c>
      <c r="B169" s="2" t="str">
        <f>TEXT(tbl_Data[[#This Row],[Date]],"ddd")</f>
        <v>Tue</v>
      </c>
      <c r="C169" t="s">
        <v>959</v>
      </c>
      <c r="D169" t="s">
        <v>741</v>
      </c>
      <c r="E169" t="s">
        <v>37</v>
      </c>
      <c r="F169" t="s">
        <v>17</v>
      </c>
      <c r="G169" t="s">
        <v>11</v>
      </c>
      <c r="H169" t="str">
        <f>_xlfn.XLOOKUP(tbl_Data[[#This Row],[Nationality]],$O$2:$O$16,$P$2:$P$16,,0)</f>
        <v>Asia</v>
      </c>
      <c r="I169">
        <v>16</v>
      </c>
      <c r="J169" t="str">
        <f>IF(tbl_Data[[#This Row],[Age]]&lt;15,"Children (&lt;15)",IF(tbl_Data[[#This Row],[Age]]&lt;25,"Youth (16-24)",IF(tbl_Data[[#This Row],[Age]]&lt;51,"Adults (25-50)","Old (&gt;51)")))</f>
        <v>Youth (16-24)</v>
      </c>
      <c r="K169" t="s">
        <v>18</v>
      </c>
      <c r="L169" t="s">
        <v>13</v>
      </c>
      <c r="M169" t="s">
        <v>20</v>
      </c>
    </row>
    <row r="170" spans="1:13" x14ac:dyDescent="0.2">
      <c r="A170" s="2" t="s">
        <v>744</v>
      </c>
      <c r="B170" s="2" t="str">
        <f>TEXT(tbl_Data[[#This Row],[Date]],"ddd")</f>
        <v>Tue</v>
      </c>
      <c r="C170" t="s">
        <v>960</v>
      </c>
      <c r="D170" t="s">
        <v>741</v>
      </c>
      <c r="E170" t="s">
        <v>35</v>
      </c>
      <c r="F170" t="s">
        <v>17</v>
      </c>
      <c r="G170" t="s">
        <v>11</v>
      </c>
      <c r="H170" t="str">
        <f>_xlfn.XLOOKUP(tbl_Data[[#This Row],[Nationality]],$O$2:$O$16,$P$2:$P$16,,0)</f>
        <v>Asia</v>
      </c>
      <c r="I170">
        <v>19</v>
      </c>
      <c r="J170" t="str">
        <f>IF(tbl_Data[[#This Row],[Age]]&lt;15,"Children (&lt;15)",IF(tbl_Data[[#This Row],[Age]]&lt;25,"Youth (16-24)",IF(tbl_Data[[#This Row],[Age]]&lt;51,"Adults (25-50)","Old (&gt;51)")))</f>
        <v>Youth (16-24)</v>
      </c>
      <c r="K170" t="s">
        <v>12</v>
      </c>
      <c r="L170" t="s">
        <v>13</v>
      </c>
      <c r="M170" t="s">
        <v>20</v>
      </c>
    </row>
    <row r="171" spans="1:13" x14ac:dyDescent="0.2">
      <c r="A171" s="2" t="s">
        <v>744</v>
      </c>
      <c r="B171" s="2" t="str">
        <f>TEXT(tbl_Data[[#This Row],[Date]],"ddd")</f>
        <v>Tue</v>
      </c>
      <c r="C171" t="s">
        <v>961</v>
      </c>
      <c r="D171" t="s">
        <v>741</v>
      </c>
      <c r="E171" t="s">
        <v>32</v>
      </c>
      <c r="F171" t="s">
        <v>10</v>
      </c>
      <c r="G171" t="s">
        <v>114</v>
      </c>
      <c r="H171" t="str">
        <f>_xlfn.XLOOKUP(tbl_Data[[#This Row],[Nationality]],$O$2:$O$16,$P$2:$P$16,,0)</f>
        <v>Asia</v>
      </c>
      <c r="I171">
        <v>24</v>
      </c>
      <c r="J171" t="str">
        <f>IF(tbl_Data[[#This Row],[Age]]&lt;15,"Children (&lt;15)",IF(tbl_Data[[#This Row],[Age]]&lt;25,"Youth (16-24)",IF(tbl_Data[[#This Row],[Age]]&lt;51,"Adults (25-50)","Old (&gt;51)")))</f>
        <v>Youth (16-24)</v>
      </c>
      <c r="K171" t="s">
        <v>18</v>
      </c>
      <c r="L171" t="s">
        <v>19</v>
      </c>
      <c r="M171" t="s">
        <v>20</v>
      </c>
    </row>
    <row r="172" spans="1:13" x14ac:dyDescent="0.2">
      <c r="A172" s="2" t="s">
        <v>744</v>
      </c>
      <c r="B172" s="2" t="str">
        <f>TEXT(tbl_Data[[#This Row],[Date]],"ddd")</f>
        <v>Tue</v>
      </c>
      <c r="C172" t="s">
        <v>962</v>
      </c>
      <c r="D172" t="s">
        <v>741</v>
      </c>
      <c r="E172" t="s">
        <v>30</v>
      </c>
      <c r="F172" t="s">
        <v>17</v>
      </c>
      <c r="G172" t="s">
        <v>11</v>
      </c>
      <c r="H172" t="str">
        <f>_xlfn.XLOOKUP(tbl_Data[[#This Row],[Nationality]],$O$2:$O$16,$P$2:$P$16,,0)</f>
        <v>Asia</v>
      </c>
      <c r="I172">
        <v>34</v>
      </c>
      <c r="J172" t="str">
        <f>IF(tbl_Data[[#This Row],[Age]]&lt;15,"Children (&lt;15)",IF(tbl_Data[[#This Row],[Age]]&lt;25,"Youth (16-24)",IF(tbl_Data[[#This Row],[Age]]&lt;51,"Adults (25-50)","Old (&gt;51)")))</f>
        <v>Adults (25-50)</v>
      </c>
      <c r="K172" t="s">
        <v>12</v>
      </c>
      <c r="L172" t="s">
        <v>13</v>
      </c>
      <c r="M172" t="s">
        <v>20</v>
      </c>
    </row>
    <row r="173" spans="1:13" x14ac:dyDescent="0.2">
      <c r="A173" s="2" t="s">
        <v>744</v>
      </c>
      <c r="B173" s="2" t="str">
        <f>TEXT(tbl_Data[[#This Row],[Date]],"ddd")</f>
        <v>Tue</v>
      </c>
      <c r="C173" t="s">
        <v>963</v>
      </c>
      <c r="D173" t="s">
        <v>741</v>
      </c>
      <c r="E173" t="s">
        <v>28</v>
      </c>
      <c r="F173" t="s">
        <v>10</v>
      </c>
      <c r="G173" t="s">
        <v>11</v>
      </c>
      <c r="H173" t="str">
        <f>_xlfn.XLOOKUP(tbl_Data[[#This Row],[Nationality]],$O$2:$O$16,$P$2:$P$16,,0)</f>
        <v>Asia</v>
      </c>
      <c r="I173">
        <v>24</v>
      </c>
      <c r="J173" t="str">
        <f>IF(tbl_Data[[#This Row],[Age]]&lt;15,"Children (&lt;15)",IF(tbl_Data[[#This Row],[Age]]&lt;25,"Youth (16-24)",IF(tbl_Data[[#This Row],[Age]]&lt;51,"Adults (25-50)","Old (&gt;51)")))</f>
        <v>Youth (16-24)</v>
      </c>
      <c r="K173" t="s">
        <v>12</v>
      </c>
      <c r="L173" t="s">
        <v>13</v>
      </c>
      <c r="M173" t="s">
        <v>20</v>
      </c>
    </row>
    <row r="174" spans="1:13" x14ac:dyDescent="0.2">
      <c r="A174" s="2" t="s">
        <v>744</v>
      </c>
      <c r="B174" s="2" t="str">
        <f>TEXT(tbl_Data[[#This Row],[Date]],"ddd")</f>
        <v>Tue</v>
      </c>
      <c r="C174" t="s">
        <v>964</v>
      </c>
      <c r="D174" t="s">
        <v>741</v>
      </c>
      <c r="E174" t="s">
        <v>26</v>
      </c>
      <c r="F174" t="s">
        <v>10</v>
      </c>
      <c r="G174" t="s">
        <v>11</v>
      </c>
      <c r="H174" t="str">
        <f>_xlfn.XLOOKUP(tbl_Data[[#This Row],[Nationality]],$O$2:$O$16,$P$2:$P$16,,0)</f>
        <v>Asia</v>
      </c>
      <c r="I174">
        <v>27</v>
      </c>
      <c r="J174" t="str">
        <f>IF(tbl_Data[[#This Row],[Age]]&lt;15,"Children (&lt;15)",IF(tbl_Data[[#This Row],[Age]]&lt;25,"Youth (16-24)",IF(tbl_Data[[#This Row],[Age]]&lt;51,"Adults (25-50)","Old (&gt;51)")))</f>
        <v>Adults (25-50)</v>
      </c>
      <c r="K174" t="s">
        <v>12</v>
      </c>
      <c r="L174" t="s">
        <v>13</v>
      </c>
      <c r="M174" t="s">
        <v>14</v>
      </c>
    </row>
    <row r="175" spans="1:13" x14ac:dyDescent="0.2">
      <c r="A175" s="2" t="s">
        <v>744</v>
      </c>
      <c r="B175" s="2" t="str">
        <f>TEXT(tbl_Data[[#This Row],[Date]],"ddd")</f>
        <v>Tue</v>
      </c>
      <c r="C175" t="s">
        <v>965</v>
      </c>
      <c r="D175" t="s">
        <v>741</v>
      </c>
      <c r="E175" t="s">
        <v>24</v>
      </c>
      <c r="F175" t="s">
        <v>17</v>
      </c>
      <c r="G175" t="s">
        <v>11</v>
      </c>
      <c r="H175" t="str">
        <f>_xlfn.XLOOKUP(tbl_Data[[#This Row],[Nationality]],$O$2:$O$16,$P$2:$P$16,,0)</f>
        <v>Asia</v>
      </c>
      <c r="I175">
        <v>25</v>
      </c>
      <c r="J175" t="str">
        <f>IF(tbl_Data[[#This Row],[Age]]&lt;15,"Children (&lt;15)",IF(tbl_Data[[#This Row],[Age]]&lt;25,"Youth (16-24)",IF(tbl_Data[[#This Row],[Age]]&lt;51,"Adults (25-50)","Old (&gt;51)")))</f>
        <v>Adults (25-50)</v>
      </c>
      <c r="K175" t="s">
        <v>12</v>
      </c>
      <c r="L175" t="s">
        <v>13</v>
      </c>
      <c r="M175" t="s">
        <v>14</v>
      </c>
    </row>
    <row r="176" spans="1:13" x14ac:dyDescent="0.2">
      <c r="A176" s="2" t="s">
        <v>744</v>
      </c>
      <c r="B176" s="2" t="str">
        <f>TEXT(tbl_Data[[#This Row],[Date]],"ddd")</f>
        <v>Tue</v>
      </c>
      <c r="C176" t="s">
        <v>790</v>
      </c>
      <c r="D176" t="s">
        <v>991</v>
      </c>
      <c r="E176" t="s">
        <v>22</v>
      </c>
      <c r="F176" t="s">
        <v>10</v>
      </c>
      <c r="G176" t="s">
        <v>11</v>
      </c>
      <c r="H176" t="str">
        <f>_xlfn.XLOOKUP(tbl_Data[[#This Row],[Nationality]],$O$2:$O$16,$P$2:$P$16,,0)</f>
        <v>Asia</v>
      </c>
      <c r="I176">
        <v>31</v>
      </c>
      <c r="J176" t="str">
        <f>IF(tbl_Data[[#This Row],[Age]]&lt;15,"Children (&lt;15)",IF(tbl_Data[[#This Row],[Age]]&lt;25,"Youth (16-24)",IF(tbl_Data[[#This Row],[Age]]&lt;51,"Adults (25-50)","Old (&gt;51)")))</f>
        <v>Adults (25-50)</v>
      </c>
      <c r="K176" t="s">
        <v>18</v>
      </c>
      <c r="L176" t="s">
        <v>13</v>
      </c>
      <c r="M176" t="s">
        <v>14</v>
      </c>
    </row>
    <row r="177" spans="1:13" x14ac:dyDescent="0.2">
      <c r="A177" s="2" t="s">
        <v>744</v>
      </c>
      <c r="B177" s="2" t="str">
        <f>TEXT(tbl_Data[[#This Row],[Date]],"ddd")</f>
        <v>Tue</v>
      </c>
      <c r="C177" t="s">
        <v>788</v>
      </c>
      <c r="D177" t="s">
        <v>991</v>
      </c>
      <c r="E177" t="s">
        <v>16</v>
      </c>
      <c r="F177" t="s">
        <v>17</v>
      </c>
      <c r="G177" t="s">
        <v>11</v>
      </c>
      <c r="H177" t="str">
        <f>_xlfn.XLOOKUP(tbl_Data[[#This Row],[Nationality]],$O$2:$O$16,$P$2:$P$16,,0)</f>
        <v>Asia</v>
      </c>
      <c r="I177">
        <v>22</v>
      </c>
      <c r="J177" t="str">
        <f>IF(tbl_Data[[#This Row],[Age]]&lt;15,"Children (&lt;15)",IF(tbl_Data[[#This Row],[Age]]&lt;25,"Youth (16-24)",IF(tbl_Data[[#This Row],[Age]]&lt;51,"Adults (25-50)","Old (&gt;51)")))</f>
        <v>Youth (16-24)</v>
      </c>
      <c r="K177" t="s">
        <v>18</v>
      </c>
      <c r="L177" t="s">
        <v>19</v>
      </c>
      <c r="M177" t="s">
        <v>20</v>
      </c>
    </row>
    <row r="178" spans="1:13" x14ac:dyDescent="0.2">
      <c r="A178" s="2" t="s">
        <v>744</v>
      </c>
      <c r="B178" s="2" t="str">
        <f>TEXT(tbl_Data[[#This Row],[Date]],"ddd")</f>
        <v>Tue</v>
      </c>
      <c r="C178" t="s">
        <v>779</v>
      </c>
      <c r="D178" t="s">
        <v>992</v>
      </c>
      <c r="E178" t="s">
        <v>9</v>
      </c>
      <c r="F178" t="s">
        <v>10</v>
      </c>
      <c r="G178" t="s">
        <v>11</v>
      </c>
      <c r="H178" t="str">
        <f>_xlfn.XLOOKUP(tbl_Data[[#This Row],[Nationality]],$O$2:$O$16,$P$2:$P$16,,0)</f>
        <v>Asia</v>
      </c>
      <c r="I178">
        <v>24</v>
      </c>
      <c r="J178" t="str">
        <f>IF(tbl_Data[[#This Row],[Age]]&lt;15,"Children (&lt;15)",IF(tbl_Data[[#This Row],[Age]]&lt;25,"Youth (16-24)",IF(tbl_Data[[#This Row],[Age]]&lt;51,"Adults (25-50)","Old (&gt;51)")))</f>
        <v>Youth (16-24)</v>
      </c>
      <c r="K178" t="s">
        <v>12</v>
      </c>
      <c r="L178" t="s">
        <v>13</v>
      </c>
      <c r="M178" t="s">
        <v>14</v>
      </c>
    </row>
    <row r="179" spans="1:13" x14ac:dyDescent="0.2">
      <c r="A179" s="2" t="s">
        <v>744</v>
      </c>
      <c r="B179" s="2" t="str">
        <f>TEXT(tbl_Data[[#This Row],[Date]],"ddd")</f>
        <v>Tue</v>
      </c>
      <c r="C179" t="s">
        <v>777</v>
      </c>
      <c r="D179" t="s">
        <v>992</v>
      </c>
      <c r="E179" t="s">
        <v>491</v>
      </c>
      <c r="F179" t="s">
        <v>10</v>
      </c>
      <c r="G179" t="s">
        <v>11</v>
      </c>
      <c r="H179" t="str">
        <f>_xlfn.XLOOKUP(tbl_Data[[#This Row],[Nationality]],$O$2:$O$16,$P$2:$P$16,,0)</f>
        <v>Asia</v>
      </c>
      <c r="I179">
        <v>38</v>
      </c>
      <c r="J179" t="str">
        <f>IF(tbl_Data[[#This Row],[Age]]&lt;15,"Children (&lt;15)",IF(tbl_Data[[#This Row],[Age]]&lt;25,"Youth (16-24)",IF(tbl_Data[[#This Row],[Age]]&lt;51,"Adults (25-50)","Old (&gt;51)")))</f>
        <v>Adults (25-50)</v>
      </c>
      <c r="K179" t="s">
        <v>12</v>
      </c>
      <c r="L179" t="s">
        <v>13</v>
      </c>
      <c r="M179" t="s">
        <v>20</v>
      </c>
    </row>
    <row r="180" spans="1:13" x14ac:dyDescent="0.2">
      <c r="A180" s="2" t="s">
        <v>745</v>
      </c>
      <c r="B180" s="2" t="str">
        <f>TEXT(tbl_Data[[#This Row],[Date]],"ddd")</f>
        <v>Wed</v>
      </c>
      <c r="C180" t="s">
        <v>692</v>
      </c>
      <c r="D180" t="s">
        <v>993</v>
      </c>
      <c r="E180" t="s">
        <v>489</v>
      </c>
      <c r="F180" t="s">
        <v>17</v>
      </c>
      <c r="G180" t="s">
        <v>11</v>
      </c>
      <c r="H180" t="str">
        <f>_xlfn.XLOOKUP(tbl_Data[[#This Row],[Nationality]],$O$2:$O$16,$P$2:$P$16,,0)</f>
        <v>Asia</v>
      </c>
      <c r="I180">
        <v>38</v>
      </c>
      <c r="J180" t="str">
        <f>IF(tbl_Data[[#This Row],[Age]]&lt;15,"Children (&lt;15)",IF(tbl_Data[[#This Row],[Age]]&lt;25,"Youth (16-24)",IF(tbl_Data[[#This Row],[Age]]&lt;51,"Adults (25-50)","Old (&gt;51)")))</f>
        <v>Adults (25-50)</v>
      </c>
      <c r="K180" t="s">
        <v>12</v>
      </c>
      <c r="L180" t="s">
        <v>13</v>
      </c>
      <c r="M180" t="s">
        <v>14</v>
      </c>
    </row>
    <row r="181" spans="1:13" x14ac:dyDescent="0.2">
      <c r="A181" s="2" t="s">
        <v>745</v>
      </c>
      <c r="B181" s="2" t="str">
        <f>TEXT(tbl_Data[[#This Row],[Date]],"ddd")</f>
        <v>Wed</v>
      </c>
      <c r="C181" t="s">
        <v>693</v>
      </c>
      <c r="D181" t="s">
        <v>993</v>
      </c>
      <c r="E181" t="s">
        <v>487</v>
      </c>
      <c r="F181" t="s">
        <v>17</v>
      </c>
      <c r="G181" t="s">
        <v>11</v>
      </c>
      <c r="H181" t="str">
        <f>_xlfn.XLOOKUP(tbl_Data[[#This Row],[Nationality]],$O$2:$O$16,$P$2:$P$16,,0)</f>
        <v>Asia</v>
      </c>
      <c r="I181">
        <v>33</v>
      </c>
      <c r="J181" t="str">
        <f>IF(tbl_Data[[#This Row],[Age]]&lt;15,"Children (&lt;15)",IF(tbl_Data[[#This Row],[Age]]&lt;25,"Youth (16-24)",IF(tbl_Data[[#This Row],[Age]]&lt;51,"Adults (25-50)","Old (&gt;51)")))</f>
        <v>Adults (25-50)</v>
      </c>
      <c r="K181" t="s">
        <v>12</v>
      </c>
      <c r="L181" t="s">
        <v>13</v>
      </c>
      <c r="M181" t="s">
        <v>14</v>
      </c>
    </row>
    <row r="182" spans="1:13" x14ac:dyDescent="0.2">
      <c r="A182" s="2" t="s">
        <v>745</v>
      </c>
      <c r="B182" s="2" t="str">
        <f>TEXT(tbl_Data[[#This Row],[Date]],"ddd")</f>
        <v>Wed</v>
      </c>
      <c r="C182" t="s">
        <v>695</v>
      </c>
      <c r="D182" t="s">
        <v>993</v>
      </c>
      <c r="E182" t="s">
        <v>485</v>
      </c>
      <c r="F182" t="s">
        <v>10</v>
      </c>
      <c r="G182" t="s">
        <v>11</v>
      </c>
      <c r="H182" t="str">
        <f>_xlfn.XLOOKUP(tbl_Data[[#This Row],[Nationality]],$O$2:$O$16,$P$2:$P$16,,0)</f>
        <v>Asia</v>
      </c>
      <c r="I182">
        <v>38</v>
      </c>
      <c r="J182" t="str">
        <f>IF(tbl_Data[[#This Row],[Age]]&lt;15,"Children (&lt;15)",IF(tbl_Data[[#This Row],[Age]]&lt;25,"Youth (16-24)",IF(tbl_Data[[#This Row],[Age]]&lt;51,"Adults (25-50)","Old (&gt;51)")))</f>
        <v>Adults (25-50)</v>
      </c>
      <c r="K182" t="s">
        <v>12</v>
      </c>
      <c r="L182" t="s">
        <v>13</v>
      </c>
      <c r="M182" t="s">
        <v>41</v>
      </c>
    </row>
    <row r="183" spans="1:13" x14ac:dyDescent="0.2">
      <c r="A183" s="2" t="s">
        <v>745</v>
      </c>
      <c r="B183" s="2" t="str">
        <f>TEXT(tbl_Data[[#This Row],[Date]],"ddd")</f>
        <v>Wed</v>
      </c>
      <c r="C183" t="s">
        <v>696</v>
      </c>
      <c r="D183" t="s">
        <v>993</v>
      </c>
      <c r="E183" t="s">
        <v>483</v>
      </c>
      <c r="F183" t="s">
        <v>17</v>
      </c>
      <c r="G183" t="s">
        <v>11</v>
      </c>
      <c r="H183" t="str">
        <f>_xlfn.XLOOKUP(tbl_Data[[#This Row],[Nationality]],$O$2:$O$16,$P$2:$P$16,,0)</f>
        <v>Asia</v>
      </c>
      <c r="I183">
        <v>40</v>
      </c>
      <c r="J183" t="str">
        <f>IF(tbl_Data[[#This Row],[Age]]&lt;15,"Children (&lt;15)",IF(tbl_Data[[#This Row],[Age]]&lt;25,"Youth (16-24)",IF(tbl_Data[[#This Row],[Age]]&lt;51,"Adults (25-50)","Old (&gt;51)")))</f>
        <v>Adults (25-50)</v>
      </c>
      <c r="K183" t="s">
        <v>12</v>
      </c>
      <c r="L183" t="s">
        <v>13</v>
      </c>
      <c r="M183" t="s">
        <v>14</v>
      </c>
    </row>
    <row r="184" spans="1:13" x14ac:dyDescent="0.2">
      <c r="A184" s="2" t="s">
        <v>745</v>
      </c>
      <c r="B184" s="2" t="str">
        <f>TEXT(tbl_Data[[#This Row],[Date]],"ddd")</f>
        <v>Wed</v>
      </c>
      <c r="C184" t="s">
        <v>697</v>
      </c>
      <c r="D184" t="s">
        <v>993</v>
      </c>
      <c r="E184" t="s">
        <v>481</v>
      </c>
      <c r="F184" t="s">
        <v>10</v>
      </c>
      <c r="G184" t="s">
        <v>11</v>
      </c>
      <c r="H184" t="str">
        <f>_xlfn.XLOOKUP(tbl_Data[[#This Row],[Nationality]],$O$2:$O$16,$P$2:$P$16,,0)</f>
        <v>Asia</v>
      </c>
      <c r="I184">
        <v>30</v>
      </c>
      <c r="J184" t="str">
        <f>IF(tbl_Data[[#This Row],[Age]]&lt;15,"Children (&lt;15)",IF(tbl_Data[[#This Row],[Age]]&lt;25,"Youth (16-24)",IF(tbl_Data[[#This Row],[Age]]&lt;51,"Adults (25-50)","Old (&gt;51)")))</f>
        <v>Adults (25-50)</v>
      </c>
      <c r="K184" t="s">
        <v>12</v>
      </c>
      <c r="L184" t="s">
        <v>13</v>
      </c>
      <c r="M184" t="s">
        <v>20</v>
      </c>
    </row>
    <row r="185" spans="1:13" x14ac:dyDescent="0.2">
      <c r="A185" s="2" t="s">
        <v>745</v>
      </c>
      <c r="B185" s="2" t="str">
        <f>TEXT(tbl_Data[[#This Row],[Date]],"ddd")</f>
        <v>Wed</v>
      </c>
      <c r="C185" t="s">
        <v>698</v>
      </c>
      <c r="D185" t="s">
        <v>993</v>
      </c>
      <c r="E185" t="s">
        <v>479</v>
      </c>
      <c r="F185" t="s">
        <v>17</v>
      </c>
      <c r="G185" t="s">
        <v>11</v>
      </c>
      <c r="H185" t="str">
        <f>_xlfn.XLOOKUP(tbl_Data[[#This Row],[Nationality]],$O$2:$O$16,$P$2:$P$16,,0)</f>
        <v>Asia</v>
      </c>
      <c r="I185">
        <v>44</v>
      </c>
      <c r="J185" t="str">
        <f>IF(tbl_Data[[#This Row],[Age]]&lt;15,"Children (&lt;15)",IF(tbl_Data[[#This Row],[Age]]&lt;25,"Youth (16-24)",IF(tbl_Data[[#This Row],[Age]]&lt;51,"Adults (25-50)","Old (&gt;51)")))</f>
        <v>Adults (25-50)</v>
      </c>
      <c r="K185" t="s">
        <v>12</v>
      </c>
      <c r="L185" t="s">
        <v>13</v>
      </c>
      <c r="M185" t="s">
        <v>14</v>
      </c>
    </row>
    <row r="186" spans="1:13" x14ac:dyDescent="0.2">
      <c r="A186" s="2" t="s">
        <v>745</v>
      </c>
      <c r="B186" s="2" t="str">
        <f>TEXT(tbl_Data[[#This Row],[Date]],"ddd")</f>
        <v>Wed</v>
      </c>
      <c r="C186" t="s">
        <v>698</v>
      </c>
      <c r="D186" t="s">
        <v>993</v>
      </c>
      <c r="E186" t="s">
        <v>477</v>
      </c>
      <c r="F186" t="s">
        <v>17</v>
      </c>
      <c r="G186" t="s">
        <v>11</v>
      </c>
      <c r="H186" t="str">
        <f>_xlfn.XLOOKUP(tbl_Data[[#This Row],[Nationality]],$O$2:$O$16,$P$2:$P$16,,0)</f>
        <v>Asia</v>
      </c>
      <c r="I186">
        <v>37</v>
      </c>
      <c r="J186" t="str">
        <f>IF(tbl_Data[[#This Row],[Age]]&lt;15,"Children (&lt;15)",IF(tbl_Data[[#This Row],[Age]]&lt;25,"Youth (16-24)",IF(tbl_Data[[#This Row],[Age]]&lt;51,"Adults (25-50)","Old (&gt;51)")))</f>
        <v>Adults (25-50)</v>
      </c>
      <c r="K186" t="s">
        <v>12</v>
      </c>
      <c r="L186" t="s">
        <v>13</v>
      </c>
      <c r="M186" t="s">
        <v>41</v>
      </c>
    </row>
    <row r="187" spans="1:13" x14ac:dyDescent="0.2">
      <c r="A187" s="2" t="s">
        <v>745</v>
      </c>
      <c r="B187" s="2" t="str">
        <f>TEXT(tbl_Data[[#This Row],[Date]],"ddd")</f>
        <v>Wed</v>
      </c>
      <c r="C187" t="s">
        <v>699</v>
      </c>
      <c r="D187" t="s">
        <v>993</v>
      </c>
      <c r="E187" t="s">
        <v>475</v>
      </c>
      <c r="F187" t="s">
        <v>17</v>
      </c>
      <c r="G187" t="s">
        <v>11</v>
      </c>
      <c r="H187" t="str">
        <f>_xlfn.XLOOKUP(tbl_Data[[#This Row],[Nationality]],$O$2:$O$16,$P$2:$P$16,,0)</f>
        <v>Asia</v>
      </c>
      <c r="I187">
        <v>24</v>
      </c>
      <c r="J187" t="str">
        <f>IF(tbl_Data[[#This Row],[Age]]&lt;15,"Children (&lt;15)",IF(tbl_Data[[#This Row],[Age]]&lt;25,"Youth (16-24)",IF(tbl_Data[[#This Row],[Age]]&lt;51,"Adults (25-50)","Old (&gt;51)")))</f>
        <v>Youth (16-24)</v>
      </c>
      <c r="K187" t="s">
        <v>18</v>
      </c>
      <c r="L187" t="s">
        <v>13</v>
      </c>
      <c r="M187" t="s">
        <v>14</v>
      </c>
    </row>
    <row r="188" spans="1:13" x14ac:dyDescent="0.2">
      <c r="A188" s="2" t="s">
        <v>745</v>
      </c>
      <c r="B188" s="2" t="str">
        <f>TEXT(tbl_Data[[#This Row],[Date]],"ddd")</f>
        <v>Wed</v>
      </c>
      <c r="C188" t="s">
        <v>703</v>
      </c>
      <c r="D188" t="s">
        <v>993</v>
      </c>
      <c r="E188" t="s">
        <v>473</v>
      </c>
      <c r="F188" t="s">
        <v>17</v>
      </c>
      <c r="G188" t="s">
        <v>11</v>
      </c>
      <c r="H188" t="str">
        <f>_xlfn.XLOOKUP(tbl_Data[[#This Row],[Nationality]],$O$2:$O$16,$P$2:$P$16,,0)</f>
        <v>Asia</v>
      </c>
      <c r="I188">
        <v>24</v>
      </c>
      <c r="J188" t="str">
        <f>IF(tbl_Data[[#This Row],[Age]]&lt;15,"Children (&lt;15)",IF(tbl_Data[[#This Row],[Age]]&lt;25,"Youth (16-24)",IF(tbl_Data[[#This Row],[Age]]&lt;51,"Adults (25-50)","Old (&gt;51)")))</f>
        <v>Youth (16-24)</v>
      </c>
      <c r="K188" t="s">
        <v>18</v>
      </c>
      <c r="L188" t="s">
        <v>13</v>
      </c>
      <c r="M188" t="s">
        <v>14</v>
      </c>
    </row>
    <row r="189" spans="1:13" x14ac:dyDescent="0.2">
      <c r="A189" s="2" t="s">
        <v>745</v>
      </c>
      <c r="B189" s="2" t="str">
        <f>TEXT(tbl_Data[[#This Row],[Date]],"ddd")</f>
        <v>Wed</v>
      </c>
      <c r="C189" t="s">
        <v>708</v>
      </c>
      <c r="D189" t="s">
        <v>993</v>
      </c>
      <c r="E189" t="s">
        <v>471</v>
      </c>
      <c r="F189" t="s">
        <v>17</v>
      </c>
      <c r="G189" t="s">
        <v>11</v>
      </c>
      <c r="H189" t="str">
        <f>_xlfn.XLOOKUP(tbl_Data[[#This Row],[Nationality]],$O$2:$O$16,$P$2:$P$16,,0)</f>
        <v>Asia</v>
      </c>
      <c r="I189">
        <v>28</v>
      </c>
      <c r="J189" t="str">
        <f>IF(tbl_Data[[#This Row],[Age]]&lt;15,"Children (&lt;15)",IF(tbl_Data[[#This Row],[Age]]&lt;25,"Youth (16-24)",IF(tbl_Data[[#This Row],[Age]]&lt;51,"Adults (25-50)","Old (&gt;51)")))</f>
        <v>Adults (25-50)</v>
      </c>
      <c r="K189" t="s">
        <v>12</v>
      </c>
      <c r="L189" t="s">
        <v>13</v>
      </c>
      <c r="M189" t="s">
        <v>14</v>
      </c>
    </row>
    <row r="190" spans="1:13" x14ac:dyDescent="0.2">
      <c r="A190" s="2" t="s">
        <v>745</v>
      </c>
      <c r="B190" s="2" t="str">
        <f>TEXT(tbl_Data[[#This Row],[Date]],"ddd")</f>
        <v>Wed</v>
      </c>
      <c r="C190" t="s">
        <v>711</v>
      </c>
      <c r="D190" t="s">
        <v>994</v>
      </c>
      <c r="E190" t="s">
        <v>469</v>
      </c>
      <c r="F190" t="s">
        <v>17</v>
      </c>
      <c r="G190" t="s">
        <v>11</v>
      </c>
      <c r="H190" t="str">
        <f>_xlfn.XLOOKUP(tbl_Data[[#This Row],[Nationality]],$O$2:$O$16,$P$2:$P$16,,0)</f>
        <v>Asia</v>
      </c>
      <c r="I190">
        <v>21</v>
      </c>
      <c r="J190" t="str">
        <f>IF(tbl_Data[[#This Row],[Age]]&lt;15,"Children (&lt;15)",IF(tbl_Data[[#This Row],[Age]]&lt;25,"Youth (16-24)",IF(tbl_Data[[#This Row],[Age]]&lt;51,"Adults (25-50)","Old (&gt;51)")))</f>
        <v>Youth (16-24)</v>
      </c>
      <c r="K190" t="s">
        <v>12</v>
      </c>
      <c r="L190" t="s">
        <v>19</v>
      </c>
      <c r="M190" t="s">
        <v>14</v>
      </c>
    </row>
    <row r="191" spans="1:13" x14ac:dyDescent="0.2">
      <c r="A191" s="2" t="s">
        <v>745</v>
      </c>
      <c r="B191" s="2" t="str">
        <f>TEXT(tbl_Data[[#This Row],[Date]],"ddd")</f>
        <v>Wed</v>
      </c>
      <c r="C191" t="s">
        <v>713</v>
      </c>
      <c r="D191" t="s">
        <v>994</v>
      </c>
      <c r="E191" t="s">
        <v>467</v>
      </c>
      <c r="F191" t="s">
        <v>17</v>
      </c>
      <c r="G191" t="s">
        <v>11</v>
      </c>
      <c r="H191" t="str">
        <f>_xlfn.XLOOKUP(tbl_Data[[#This Row],[Nationality]],$O$2:$O$16,$P$2:$P$16,,0)</f>
        <v>Asia</v>
      </c>
      <c r="I191">
        <v>45</v>
      </c>
      <c r="J191" t="str">
        <f>IF(tbl_Data[[#This Row],[Age]]&lt;15,"Children (&lt;15)",IF(tbl_Data[[#This Row],[Age]]&lt;25,"Youth (16-24)",IF(tbl_Data[[#This Row],[Age]]&lt;51,"Adults (25-50)","Old (&gt;51)")))</f>
        <v>Adults (25-50)</v>
      </c>
      <c r="K191" t="s">
        <v>12</v>
      </c>
      <c r="L191" t="s">
        <v>13</v>
      </c>
      <c r="M191" t="s">
        <v>41</v>
      </c>
    </row>
    <row r="192" spans="1:13" x14ac:dyDescent="0.2">
      <c r="A192" s="2" t="s">
        <v>745</v>
      </c>
      <c r="B192" s="2" t="str">
        <f>TEXT(tbl_Data[[#This Row],[Date]],"ddd")</f>
        <v>Wed</v>
      </c>
      <c r="C192" t="s">
        <v>716</v>
      </c>
      <c r="D192" t="s">
        <v>994</v>
      </c>
      <c r="E192" t="s">
        <v>465</v>
      </c>
      <c r="F192" t="s">
        <v>17</v>
      </c>
      <c r="G192" t="s">
        <v>11</v>
      </c>
      <c r="H192" t="str">
        <f>_xlfn.XLOOKUP(tbl_Data[[#This Row],[Nationality]],$O$2:$O$16,$P$2:$P$16,,0)</f>
        <v>Asia</v>
      </c>
      <c r="I192">
        <v>37</v>
      </c>
      <c r="J192" t="str">
        <f>IF(tbl_Data[[#This Row],[Age]]&lt;15,"Children (&lt;15)",IF(tbl_Data[[#This Row],[Age]]&lt;25,"Youth (16-24)",IF(tbl_Data[[#This Row],[Age]]&lt;51,"Adults (25-50)","Old (&gt;51)")))</f>
        <v>Adults (25-50)</v>
      </c>
      <c r="K192" t="s">
        <v>12</v>
      </c>
      <c r="L192" t="s">
        <v>13</v>
      </c>
      <c r="M192" t="s">
        <v>20</v>
      </c>
    </row>
    <row r="193" spans="1:13" x14ac:dyDescent="0.2">
      <c r="A193" s="2" t="s">
        <v>745</v>
      </c>
      <c r="B193" s="2" t="str">
        <f>TEXT(tbl_Data[[#This Row],[Date]],"ddd")</f>
        <v>Wed</v>
      </c>
      <c r="C193" t="s">
        <v>717</v>
      </c>
      <c r="D193" t="s">
        <v>995</v>
      </c>
      <c r="E193" t="s">
        <v>463</v>
      </c>
      <c r="F193" t="s">
        <v>17</v>
      </c>
      <c r="G193" t="s">
        <v>11</v>
      </c>
      <c r="H193" t="str">
        <f>_xlfn.XLOOKUP(tbl_Data[[#This Row],[Nationality]],$O$2:$O$16,$P$2:$P$16,,0)</f>
        <v>Asia</v>
      </c>
      <c r="I193">
        <v>34</v>
      </c>
      <c r="J193" t="str">
        <f>IF(tbl_Data[[#This Row],[Age]]&lt;15,"Children (&lt;15)",IF(tbl_Data[[#This Row],[Age]]&lt;25,"Youth (16-24)",IF(tbl_Data[[#This Row],[Age]]&lt;51,"Adults (25-50)","Old (&gt;51)")))</f>
        <v>Adults (25-50)</v>
      </c>
      <c r="K193" t="s">
        <v>12</v>
      </c>
      <c r="L193" t="s">
        <v>13</v>
      </c>
      <c r="M193" t="s">
        <v>41</v>
      </c>
    </row>
    <row r="194" spans="1:13" x14ac:dyDescent="0.2">
      <c r="A194" s="2" t="s">
        <v>745</v>
      </c>
      <c r="B194" s="2" t="str">
        <f>TEXT(tbl_Data[[#This Row],[Date]],"ddd")</f>
        <v>Wed</v>
      </c>
      <c r="C194" t="s">
        <v>732</v>
      </c>
      <c r="D194" t="s">
        <v>996</v>
      </c>
      <c r="E194" t="s">
        <v>461</v>
      </c>
      <c r="F194" t="s">
        <v>17</v>
      </c>
      <c r="G194" t="s">
        <v>11</v>
      </c>
      <c r="H194" t="str">
        <f>_xlfn.XLOOKUP(tbl_Data[[#This Row],[Nationality]],$O$2:$O$16,$P$2:$P$16,,0)</f>
        <v>Asia</v>
      </c>
      <c r="I194">
        <v>30</v>
      </c>
      <c r="J194" t="str">
        <f>IF(tbl_Data[[#This Row],[Age]]&lt;15,"Children (&lt;15)",IF(tbl_Data[[#This Row],[Age]]&lt;25,"Youth (16-24)",IF(tbl_Data[[#This Row],[Age]]&lt;51,"Adults (25-50)","Old (&gt;51)")))</f>
        <v>Adults (25-50)</v>
      </c>
      <c r="K194" t="s">
        <v>12</v>
      </c>
      <c r="L194" t="s">
        <v>13</v>
      </c>
      <c r="M194" t="s">
        <v>41</v>
      </c>
    </row>
    <row r="195" spans="1:13" x14ac:dyDescent="0.2">
      <c r="A195" s="2" t="s">
        <v>745</v>
      </c>
      <c r="B195" s="2" t="str">
        <f>TEXT(tbl_Data[[#This Row],[Date]],"ddd")</f>
        <v>Wed</v>
      </c>
      <c r="C195" t="s">
        <v>786</v>
      </c>
      <c r="D195" t="s">
        <v>997</v>
      </c>
      <c r="E195" t="s">
        <v>459</v>
      </c>
      <c r="F195" t="s">
        <v>17</v>
      </c>
      <c r="G195" t="s">
        <v>11</v>
      </c>
      <c r="H195" t="str">
        <f>_xlfn.XLOOKUP(tbl_Data[[#This Row],[Nationality]],$O$2:$O$16,$P$2:$P$16,,0)</f>
        <v>Asia</v>
      </c>
      <c r="I195">
        <v>37</v>
      </c>
      <c r="J195" t="str">
        <f>IF(tbl_Data[[#This Row],[Age]]&lt;15,"Children (&lt;15)",IF(tbl_Data[[#This Row],[Age]]&lt;25,"Youth (16-24)",IF(tbl_Data[[#This Row],[Age]]&lt;51,"Adults (25-50)","Old (&gt;51)")))</f>
        <v>Adults (25-50)</v>
      </c>
      <c r="K195" t="s">
        <v>12</v>
      </c>
      <c r="L195" t="s">
        <v>13</v>
      </c>
      <c r="M195" t="s">
        <v>14</v>
      </c>
    </row>
    <row r="196" spans="1:13" x14ac:dyDescent="0.2">
      <c r="A196" s="2" t="s">
        <v>745</v>
      </c>
      <c r="B196" s="2" t="str">
        <f>TEXT(tbl_Data[[#This Row],[Date]],"ddd")</f>
        <v>Wed</v>
      </c>
      <c r="C196" t="s">
        <v>785</v>
      </c>
      <c r="D196" t="s">
        <v>997</v>
      </c>
      <c r="E196" t="s">
        <v>457</v>
      </c>
      <c r="F196" t="s">
        <v>17</v>
      </c>
      <c r="G196" t="s">
        <v>11</v>
      </c>
      <c r="H196" t="str">
        <f>_xlfn.XLOOKUP(tbl_Data[[#This Row],[Nationality]],$O$2:$O$16,$P$2:$P$16,,0)</f>
        <v>Asia</v>
      </c>
      <c r="I196">
        <v>40</v>
      </c>
      <c r="J196" t="str">
        <f>IF(tbl_Data[[#This Row],[Age]]&lt;15,"Children (&lt;15)",IF(tbl_Data[[#This Row],[Age]]&lt;25,"Youth (16-24)",IF(tbl_Data[[#This Row],[Age]]&lt;51,"Adults (25-50)","Old (&gt;51)")))</f>
        <v>Adults (25-50)</v>
      </c>
      <c r="K196" t="s">
        <v>12</v>
      </c>
      <c r="L196" t="s">
        <v>13</v>
      </c>
      <c r="M196" t="s">
        <v>41</v>
      </c>
    </row>
    <row r="197" spans="1:13" x14ac:dyDescent="0.2">
      <c r="A197" s="2" t="s">
        <v>745</v>
      </c>
      <c r="B197" s="2" t="str">
        <f>TEXT(tbl_Data[[#This Row],[Date]],"ddd")</f>
        <v>Wed</v>
      </c>
      <c r="C197" t="s">
        <v>784</v>
      </c>
      <c r="D197" t="s">
        <v>998</v>
      </c>
      <c r="E197" t="s">
        <v>455</v>
      </c>
      <c r="F197" t="s">
        <v>17</v>
      </c>
      <c r="G197" t="s">
        <v>11</v>
      </c>
      <c r="H197" t="str">
        <f>_xlfn.XLOOKUP(tbl_Data[[#This Row],[Nationality]],$O$2:$O$16,$P$2:$P$16,,0)</f>
        <v>Asia</v>
      </c>
      <c r="I197">
        <v>24</v>
      </c>
      <c r="J197" t="str">
        <f>IF(tbl_Data[[#This Row],[Age]]&lt;15,"Children (&lt;15)",IF(tbl_Data[[#This Row],[Age]]&lt;25,"Youth (16-24)",IF(tbl_Data[[#This Row],[Age]]&lt;51,"Adults (25-50)","Old (&gt;51)")))</f>
        <v>Youth (16-24)</v>
      </c>
      <c r="K197" t="s">
        <v>12</v>
      </c>
      <c r="L197" t="s">
        <v>13</v>
      </c>
      <c r="M197" t="s">
        <v>14</v>
      </c>
    </row>
    <row r="198" spans="1:13" x14ac:dyDescent="0.2">
      <c r="A198" s="2" t="s">
        <v>745</v>
      </c>
      <c r="B198" s="2" t="str">
        <f>TEXT(tbl_Data[[#This Row],[Date]],"ddd")</f>
        <v>Wed</v>
      </c>
      <c r="C198" t="s">
        <v>783</v>
      </c>
      <c r="D198" t="s">
        <v>998</v>
      </c>
      <c r="E198" t="s">
        <v>453</v>
      </c>
      <c r="F198" t="s">
        <v>17</v>
      </c>
      <c r="G198" t="s">
        <v>11</v>
      </c>
      <c r="H198" t="str">
        <f>_xlfn.XLOOKUP(tbl_Data[[#This Row],[Nationality]],$O$2:$O$16,$P$2:$P$16,,0)</f>
        <v>Asia</v>
      </c>
      <c r="I198">
        <v>23</v>
      </c>
      <c r="J198" t="str">
        <f>IF(tbl_Data[[#This Row],[Age]]&lt;15,"Children (&lt;15)",IF(tbl_Data[[#This Row],[Age]]&lt;25,"Youth (16-24)",IF(tbl_Data[[#This Row],[Age]]&lt;51,"Adults (25-50)","Old (&gt;51)")))</f>
        <v>Youth (16-24)</v>
      </c>
      <c r="K198" t="s">
        <v>12</v>
      </c>
      <c r="L198" t="s">
        <v>13</v>
      </c>
      <c r="M198" t="s">
        <v>14</v>
      </c>
    </row>
    <row r="199" spans="1:13" x14ac:dyDescent="0.2">
      <c r="A199" s="2" t="s">
        <v>745</v>
      </c>
      <c r="B199" s="2" t="str">
        <f>TEXT(tbl_Data[[#This Row],[Date]],"ddd")</f>
        <v>Wed</v>
      </c>
      <c r="C199" t="s">
        <v>782</v>
      </c>
      <c r="D199" t="s">
        <v>998</v>
      </c>
      <c r="E199" t="s">
        <v>451</v>
      </c>
      <c r="F199" t="s">
        <v>17</v>
      </c>
      <c r="G199" t="s">
        <v>11</v>
      </c>
      <c r="H199" t="str">
        <f>_xlfn.XLOOKUP(tbl_Data[[#This Row],[Nationality]],$O$2:$O$16,$P$2:$P$16,,0)</f>
        <v>Asia</v>
      </c>
      <c r="I199">
        <v>28</v>
      </c>
      <c r="J199" t="str">
        <f>IF(tbl_Data[[#This Row],[Age]]&lt;15,"Children (&lt;15)",IF(tbl_Data[[#This Row],[Age]]&lt;25,"Youth (16-24)",IF(tbl_Data[[#This Row],[Age]]&lt;51,"Adults (25-50)","Old (&gt;51)")))</f>
        <v>Adults (25-50)</v>
      </c>
      <c r="K199" t="s">
        <v>12</v>
      </c>
      <c r="L199" t="s">
        <v>13</v>
      </c>
      <c r="M199" t="s">
        <v>14</v>
      </c>
    </row>
    <row r="200" spans="1:13" x14ac:dyDescent="0.2">
      <c r="A200" s="2" t="s">
        <v>745</v>
      </c>
      <c r="B200" s="2" t="str">
        <f>TEXT(tbl_Data[[#This Row],[Date]],"ddd")</f>
        <v>Wed</v>
      </c>
      <c r="C200" t="s">
        <v>781</v>
      </c>
      <c r="D200" t="s">
        <v>998</v>
      </c>
      <c r="E200" t="s">
        <v>449</v>
      </c>
      <c r="F200" t="s">
        <v>17</v>
      </c>
      <c r="G200" t="s">
        <v>11</v>
      </c>
      <c r="H200" t="str">
        <f>_xlfn.XLOOKUP(tbl_Data[[#This Row],[Nationality]],$O$2:$O$16,$P$2:$P$16,,0)</f>
        <v>Asia</v>
      </c>
      <c r="I200">
        <v>39</v>
      </c>
      <c r="J200" t="str">
        <f>IF(tbl_Data[[#This Row],[Age]]&lt;15,"Children (&lt;15)",IF(tbl_Data[[#This Row],[Age]]&lt;25,"Youth (16-24)",IF(tbl_Data[[#This Row],[Age]]&lt;51,"Adults (25-50)","Old (&gt;51)")))</f>
        <v>Adults (25-50)</v>
      </c>
      <c r="K200" t="s">
        <v>12</v>
      </c>
      <c r="L200" t="s">
        <v>13</v>
      </c>
      <c r="M200" t="s">
        <v>41</v>
      </c>
    </row>
    <row r="201" spans="1:13" x14ac:dyDescent="0.2">
      <c r="A201" s="2" t="s">
        <v>745</v>
      </c>
      <c r="B201" s="2" t="str">
        <f>TEXT(tbl_Data[[#This Row],[Date]],"ddd")</f>
        <v>Wed</v>
      </c>
      <c r="C201" t="s">
        <v>780</v>
      </c>
      <c r="D201" t="s">
        <v>998</v>
      </c>
      <c r="E201" t="s">
        <v>447</v>
      </c>
      <c r="F201" t="s">
        <v>17</v>
      </c>
      <c r="G201" t="s">
        <v>11</v>
      </c>
      <c r="H201" t="str">
        <f>_xlfn.XLOOKUP(tbl_Data[[#This Row],[Nationality]],$O$2:$O$16,$P$2:$P$16,,0)</f>
        <v>Asia</v>
      </c>
      <c r="I201">
        <v>51</v>
      </c>
      <c r="J201" t="str">
        <f>IF(tbl_Data[[#This Row],[Age]]&lt;15,"Children (&lt;15)",IF(tbl_Data[[#This Row],[Age]]&lt;25,"Youth (16-24)",IF(tbl_Data[[#This Row],[Age]]&lt;51,"Adults (25-50)","Old (&gt;51)")))</f>
        <v>Old (&gt;51)</v>
      </c>
      <c r="K201" t="s">
        <v>12</v>
      </c>
      <c r="L201" t="s">
        <v>13</v>
      </c>
      <c r="M201" t="s">
        <v>41</v>
      </c>
    </row>
    <row r="202" spans="1:13" x14ac:dyDescent="0.2">
      <c r="A202" s="2" t="s">
        <v>745</v>
      </c>
      <c r="B202" s="2" t="str">
        <f>TEXT(tbl_Data[[#This Row],[Date]],"ddd")</f>
        <v>Wed</v>
      </c>
      <c r="C202" t="s">
        <v>776</v>
      </c>
      <c r="D202" t="s">
        <v>998</v>
      </c>
      <c r="E202" t="s">
        <v>445</v>
      </c>
      <c r="F202" t="s">
        <v>10</v>
      </c>
      <c r="G202" t="s">
        <v>11</v>
      </c>
      <c r="H202" t="str">
        <f>_xlfn.XLOOKUP(tbl_Data[[#This Row],[Nationality]],$O$2:$O$16,$P$2:$P$16,,0)</f>
        <v>Asia</v>
      </c>
      <c r="I202">
        <v>34</v>
      </c>
      <c r="J202" t="str">
        <f>IF(tbl_Data[[#This Row],[Age]]&lt;15,"Children (&lt;15)",IF(tbl_Data[[#This Row],[Age]]&lt;25,"Youth (16-24)",IF(tbl_Data[[#This Row],[Age]]&lt;51,"Adults (25-50)","Old (&gt;51)")))</f>
        <v>Adults (25-50)</v>
      </c>
      <c r="K202" t="s">
        <v>12</v>
      </c>
      <c r="L202" t="s">
        <v>13</v>
      </c>
      <c r="M202" t="s">
        <v>20</v>
      </c>
    </row>
    <row r="203" spans="1:13" x14ac:dyDescent="0.2">
      <c r="A203" s="2" t="s">
        <v>745</v>
      </c>
      <c r="B203" s="2" t="str">
        <f>TEXT(tbl_Data[[#This Row],[Date]],"ddd")</f>
        <v>Wed</v>
      </c>
      <c r="C203" t="s">
        <v>775</v>
      </c>
      <c r="D203" t="s">
        <v>998</v>
      </c>
      <c r="E203" t="s">
        <v>443</v>
      </c>
      <c r="F203" t="s">
        <v>17</v>
      </c>
      <c r="G203" t="s">
        <v>11</v>
      </c>
      <c r="H203" t="str">
        <f>_xlfn.XLOOKUP(tbl_Data[[#This Row],[Nationality]],$O$2:$O$16,$P$2:$P$16,,0)</f>
        <v>Asia</v>
      </c>
      <c r="I203">
        <v>31</v>
      </c>
      <c r="J203" t="str">
        <f>IF(tbl_Data[[#This Row],[Age]]&lt;15,"Children (&lt;15)",IF(tbl_Data[[#This Row],[Age]]&lt;25,"Youth (16-24)",IF(tbl_Data[[#This Row],[Age]]&lt;51,"Adults (25-50)","Old (&gt;51)")))</f>
        <v>Adults (25-50)</v>
      </c>
      <c r="K203" t="s">
        <v>12</v>
      </c>
      <c r="L203" t="s">
        <v>13</v>
      </c>
      <c r="M203" t="s">
        <v>14</v>
      </c>
    </row>
    <row r="204" spans="1:13" x14ac:dyDescent="0.2">
      <c r="A204" s="2" t="s">
        <v>745</v>
      </c>
      <c r="B204" s="2" t="str">
        <f>TEXT(tbl_Data[[#This Row],[Date]],"ddd")</f>
        <v>Wed</v>
      </c>
      <c r="C204" t="s">
        <v>774</v>
      </c>
      <c r="D204" t="s">
        <v>998</v>
      </c>
      <c r="E204" t="s">
        <v>551</v>
      </c>
      <c r="F204" t="s">
        <v>17</v>
      </c>
      <c r="G204" t="s">
        <v>11</v>
      </c>
      <c r="H204" t="str">
        <f>_xlfn.XLOOKUP(tbl_Data[[#This Row],[Nationality]],$O$2:$O$16,$P$2:$P$16,,0)</f>
        <v>Asia</v>
      </c>
      <c r="I204">
        <v>17</v>
      </c>
      <c r="J204" t="str">
        <f>IF(tbl_Data[[#This Row],[Age]]&lt;15,"Children (&lt;15)",IF(tbl_Data[[#This Row],[Age]]&lt;25,"Youth (16-24)",IF(tbl_Data[[#This Row],[Age]]&lt;51,"Adults (25-50)","Old (&gt;51)")))</f>
        <v>Youth (16-24)</v>
      </c>
      <c r="K204" t="s">
        <v>12</v>
      </c>
      <c r="L204" t="s">
        <v>13</v>
      </c>
      <c r="M204" t="s">
        <v>41</v>
      </c>
    </row>
    <row r="205" spans="1:13" x14ac:dyDescent="0.2">
      <c r="A205" s="2" t="s">
        <v>745</v>
      </c>
      <c r="B205" s="2" t="str">
        <f>TEXT(tbl_Data[[#This Row],[Date]],"ddd")</f>
        <v>Wed</v>
      </c>
      <c r="C205" t="s">
        <v>773</v>
      </c>
      <c r="D205" t="s">
        <v>998</v>
      </c>
      <c r="E205" t="s">
        <v>441</v>
      </c>
      <c r="F205" t="s">
        <v>17</v>
      </c>
      <c r="G205" t="s">
        <v>11</v>
      </c>
      <c r="H205" t="str">
        <f>_xlfn.XLOOKUP(tbl_Data[[#This Row],[Nationality]],$O$2:$O$16,$P$2:$P$16,,0)</f>
        <v>Asia</v>
      </c>
      <c r="I205">
        <v>42</v>
      </c>
      <c r="J205" t="str">
        <f>IF(tbl_Data[[#This Row],[Age]]&lt;15,"Children (&lt;15)",IF(tbl_Data[[#This Row],[Age]]&lt;25,"Youth (16-24)",IF(tbl_Data[[#This Row],[Age]]&lt;51,"Adults (25-50)","Old (&gt;51)")))</f>
        <v>Adults (25-50)</v>
      </c>
      <c r="K205" t="s">
        <v>12</v>
      </c>
      <c r="L205" t="s">
        <v>13</v>
      </c>
      <c r="M205" t="s">
        <v>14</v>
      </c>
    </row>
    <row r="206" spans="1:13" x14ac:dyDescent="0.2">
      <c r="A206" s="2" t="s">
        <v>745</v>
      </c>
      <c r="B206" s="2" t="str">
        <f>TEXT(tbl_Data[[#This Row],[Date]],"ddd")</f>
        <v>Wed</v>
      </c>
      <c r="C206" t="s">
        <v>772</v>
      </c>
      <c r="D206" t="s">
        <v>998</v>
      </c>
      <c r="E206" t="s">
        <v>439</v>
      </c>
      <c r="F206" t="s">
        <v>17</v>
      </c>
      <c r="G206" t="s">
        <v>11</v>
      </c>
      <c r="H206" t="str">
        <f>_xlfn.XLOOKUP(tbl_Data[[#This Row],[Nationality]],$O$2:$O$16,$P$2:$P$16,,0)</f>
        <v>Asia</v>
      </c>
      <c r="I206">
        <v>49</v>
      </c>
      <c r="J206" t="str">
        <f>IF(tbl_Data[[#This Row],[Age]]&lt;15,"Children (&lt;15)",IF(tbl_Data[[#This Row],[Age]]&lt;25,"Youth (16-24)",IF(tbl_Data[[#This Row],[Age]]&lt;51,"Adults (25-50)","Old (&gt;51)")))</f>
        <v>Adults (25-50)</v>
      </c>
      <c r="K206" t="s">
        <v>12</v>
      </c>
      <c r="L206" t="s">
        <v>13</v>
      </c>
      <c r="M206" t="s">
        <v>14</v>
      </c>
    </row>
    <row r="207" spans="1:13" x14ac:dyDescent="0.2">
      <c r="A207" s="2" t="s">
        <v>745</v>
      </c>
      <c r="B207" s="2" t="str">
        <f>TEXT(tbl_Data[[#This Row],[Date]],"ddd")</f>
        <v>Wed</v>
      </c>
      <c r="C207" t="s">
        <v>770</v>
      </c>
      <c r="D207" t="s">
        <v>999</v>
      </c>
      <c r="E207" t="s">
        <v>437</v>
      </c>
      <c r="F207" t="s">
        <v>17</v>
      </c>
      <c r="G207" t="s">
        <v>11</v>
      </c>
      <c r="H207" t="str">
        <f>_xlfn.XLOOKUP(tbl_Data[[#This Row],[Nationality]],$O$2:$O$16,$P$2:$P$16,,0)</f>
        <v>Asia</v>
      </c>
      <c r="I207">
        <v>35</v>
      </c>
      <c r="J207" t="str">
        <f>IF(tbl_Data[[#This Row],[Age]]&lt;15,"Children (&lt;15)",IF(tbl_Data[[#This Row],[Age]]&lt;25,"Youth (16-24)",IF(tbl_Data[[#This Row],[Age]]&lt;51,"Adults (25-50)","Old (&gt;51)")))</f>
        <v>Adults (25-50)</v>
      </c>
      <c r="K207" t="s">
        <v>12</v>
      </c>
      <c r="L207" t="s">
        <v>13</v>
      </c>
      <c r="M207" t="s">
        <v>41</v>
      </c>
    </row>
    <row r="208" spans="1:13" x14ac:dyDescent="0.2">
      <c r="A208" s="2" t="s">
        <v>745</v>
      </c>
      <c r="B208" s="2" t="str">
        <f>TEXT(tbl_Data[[#This Row],[Date]],"ddd")</f>
        <v>Wed</v>
      </c>
      <c r="C208" t="s">
        <v>769</v>
      </c>
      <c r="D208" t="s">
        <v>999</v>
      </c>
      <c r="E208" t="s">
        <v>435</v>
      </c>
      <c r="F208" t="s">
        <v>17</v>
      </c>
      <c r="G208" t="s">
        <v>11</v>
      </c>
      <c r="H208" t="str">
        <f>_xlfn.XLOOKUP(tbl_Data[[#This Row],[Nationality]],$O$2:$O$16,$P$2:$P$16,,0)</f>
        <v>Asia</v>
      </c>
      <c r="I208">
        <v>37</v>
      </c>
      <c r="J208" t="str">
        <f>IF(tbl_Data[[#This Row],[Age]]&lt;15,"Children (&lt;15)",IF(tbl_Data[[#This Row],[Age]]&lt;25,"Youth (16-24)",IF(tbl_Data[[#This Row],[Age]]&lt;51,"Adults (25-50)","Old (&gt;51)")))</f>
        <v>Adults (25-50)</v>
      </c>
      <c r="K208" t="s">
        <v>12</v>
      </c>
      <c r="L208" t="s">
        <v>13</v>
      </c>
      <c r="M208" t="s">
        <v>41</v>
      </c>
    </row>
    <row r="209" spans="1:13" x14ac:dyDescent="0.2">
      <c r="A209" s="2" t="s">
        <v>745</v>
      </c>
      <c r="B209" s="2" t="str">
        <f>TEXT(tbl_Data[[#This Row],[Date]],"ddd")</f>
        <v>Wed</v>
      </c>
      <c r="C209" t="s">
        <v>768</v>
      </c>
      <c r="D209" t="s">
        <v>999</v>
      </c>
      <c r="E209" t="s">
        <v>433</v>
      </c>
      <c r="F209" t="s">
        <v>17</v>
      </c>
      <c r="G209" t="s">
        <v>11</v>
      </c>
      <c r="H209" t="str">
        <f>_xlfn.XLOOKUP(tbl_Data[[#This Row],[Nationality]],$O$2:$O$16,$P$2:$P$16,,0)</f>
        <v>Asia</v>
      </c>
      <c r="I209">
        <v>33</v>
      </c>
      <c r="J209" t="str">
        <f>IF(tbl_Data[[#This Row],[Age]]&lt;15,"Children (&lt;15)",IF(tbl_Data[[#This Row],[Age]]&lt;25,"Youth (16-24)",IF(tbl_Data[[#This Row],[Age]]&lt;51,"Adults (25-50)","Old (&gt;51)")))</f>
        <v>Adults (25-50)</v>
      </c>
      <c r="K209" t="s">
        <v>12</v>
      </c>
      <c r="L209" t="s">
        <v>13</v>
      </c>
      <c r="M209" t="s">
        <v>41</v>
      </c>
    </row>
    <row r="210" spans="1:13" x14ac:dyDescent="0.2">
      <c r="A210" s="2" t="s">
        <v>745</v>
      </c>
      <c r="B210" s="2" t="str">
        <f>TEXT(tbl_Data[[#This Row],[Date]],"ddd")</f>
        <v>Wed</v>
      </c>
      <c r="C210" t="s">
        <v>767</v>
      </c>
      <c r="D210" t="s">
        <v>999</v>
      </c>
      <c r="E210" t="s">
        <v>431</v>
      </c>
      <c r="F210" t="s">
        <v>10</v>
      </c>
      <c r="G210" t="s">
        <v>11</v>
      </c>
      <c r="H210" t="str">
        <f>_xlfn.XLOOKUP(tbl_Data[[#This Row],[Nationality]],$O$2:$O$16,$P$2:$P$16,,0)</f>
        <v>Asia</v>
      </c>
      <c r="I210">
        <v>31</v>
      </c>
      <c r="J210" t="str">
        <f>IF(tbl_Data[[#This Row],[Age]]&lt;15,"Children (&lt;15)",IF(tbl_Data[[#This Row],[Age]]&lt;25,"Youth (16-24)",IF(tbl_Data[[#This Row],[Age]]&lt;51,"Adults (25-50)","Old (&gt;51)")))</f>
        <v>Adults (25-50)</v>
      </c>
      <c r="K210" t="s">
        <v>12</v>
      </c>
      <c r="L210" t="s">
        <v>13</v>
      </c>
      <c r="M210" t="s">
        <v>14</v>
      </c>
    </row>
    <row r="211" spans="1:13" x14ac:dyDescent="0.2">
      <c r="A211" s="2" t="s">
        <v>745</v>
      </c>
      <c r="B211" s="2" t="str">
        <f>TEXT(tbl_Data[[#This Row],[Date]],"ddd")</f>
        <v>Wed</v>
      </c>
      <c r="C211" t="s">
        <v>766</v>
      </c>
      <c r="D211" t="s">
        <v>999</v>
      </c>
      <c r="E211" t="s">
        <v>429</v>
      </c>
      <c r="F211" t="s">
        <v>17</v>
      </c>
      <c r="G211" t="s">
        <v>11</v>
      </c>
      <c r="H211" t="str">
        <f>_xlfn.XLOOKUP(tbl_Data[[#This Row],[Nationality]],$O$2:$O$16,$P$2:$P$16,,0)</f>
        <v>Asia</v>
      </c>
      <c r="I211">
        <v>50</v>
      </c>
      <c r="J211" t="str">
        <f>IF(tbl_Data[[#This Row],[Age]]&lt;15,"Children (&lt;15)",IF(tbl_Data[[#This Row],[Age]]&lt;25,"Youth (16-24)",IF(tbl_Data[[#This Row],[Age]]&lt;51,"Adults (25-50)","Old (&gt;51)")))</f>
        <v>Adults (25-50)</v>
      </c>
      <c r="K211" t="s">
        <v>12</v>
      </c>
      <c r="L211" t="s">
        <v>13</v>
      </c>
      <c r="M211" t="s">
        <v>14</v>
      </c>
    </row>
    <row r="212" spans="1:13" x14ac:dyDescent="0.2">
      <c r="A212" s="2" t="s">
        <v>745</v>
      </c>
      <c r="B212" s="2" t="str">
        <f>TEXT(tbl_Data[[#This Row],[Date]],"ddd")</f>
        <v>Wed</v>
      </c>
      <c r="C212" t="s">
        <v>765</v>
      </c>
      <c r="D212" t="s">
        <v>999</v>
      </c>
      <c r="E212" t="s">
        <v>549</v>
      </c>
      <c r="F212" t="s">
        <v>17</v>
      </c>
      <c r="G212" t="s">
        <v>11</v>
      </c>
      <c r="H212" t="str">
        <f>_xlfn.XLOOKUP(tbl_Data[[#This Row],[Nationality]],$O$2:$O$16,$P$2:$P$16,,0)</f>
        <v>Asia</v>
      </c>
      <c r="I212">
        <v>38</v>
      </c>
      <c r="J212" t="str">
        <f>IF(tbl_Data[[#This Row],[Age]]&lt;15,"Children (&lt;15)",IF(tbl_Data[[#This Row],[Age]]&lt;25,"Youth (16-24)",IF(tbl_Data[[#This Row],[Age]]&lt;51,"Adults (25-50)","Old (&gt;51)")))</f>
        <v>Adults (25-50)</v>
      </c>
      <c r="K212" t="s">
        <v>12</v>
      </c>
      <c r="L212" t="s">
        <v>13</v>
      </c>
      <c r="M212" t="s">
        <v>14</v>
      </c>
    </row>
    <row r="213" spans="1:13" x14ac:dyDescent="0.2">
      <c r="A213" s="2" t="s">
        <v>745</v>
      </c>
      <c r="B213" s="2" t="str">
        <f>TEXT(tbl_Data[[#This Row],[Date]],"ddd")</f>
        <v>Wed</v>
      </c>
      <c r="C213" t="s">
        <v>764</v>
      </c>
      <c r="D213" t="s">
        <v>999</v>
      </c>
      <c r="E213" t="s">
        <v>427</v>
      </c>
      <c r="F213" t="s">
        <v>17</v>
      </c>
      <c r="G213" t="s">
        <v>11</v>
      </c>
      <c r="H213" t="str">
        <f>_xlfn.XLOOKUP(tbl_Data[[#This Row],[Nationality]],$O$2:$O$16,$P$2:$P$16,,0)</f>
        <v>Asia</v>
      </c>
      <c r="I213">
        <v>40</v>
      </c>
      <c r="J213" t="str">
        <f>IF(tbl_Data[[#This Row],[Age]]&lt;15,"Children (&lt;15)",IF(tbl_Data[[#This Row],[Age]]&lt;25,"Youth (16-24)",IF(tbl_Data[[#This Row],[Age]]&lt;51,"Adults (25-50)","Old (&gt;51)")))</f>
        <v>Adults (25-50)</v>
      </c>
      <c r="K213" t="s">
        <v>12</v>
      </c>
      <c r="L213" t="s">
        <v>13</v>
      </c>
      <c r="M213" t="s">
        <v>14</v>
      </c>
    </row>
    <row r="214" spans="1:13" x14ac:dyDescent="0.2">
      <c r="A214" s="2" t="s">
        <v>745</v>
      </c>
      <c r="B214" s="2" t="str">
        <f>TEXT(tbl_Data[[#This Row],[Date]],"ddd")</f>
        <v>Wed</v>
      </c>
      <c r="C214" t="s">
        <v>763</v>
      </c>
      <c r="D214" t="s">
        <v>999</v>
      </c>
      <c r="E214" t="s">
        <v>547</v>
      </c>
      <c r="F214" t="s">
        <v>17</v>
      </c>
      <c r="G214" t="s">
        <v>11</v>
      </c>
      <c r="H214" t="str">
        <f>_xlfn.XLOOKUP(tbl_Data[[#This Row],[Nationality]],$O$2:$O$16,$P$2:$P$16,,0)</f>
        <v>Asia</v>
      </c>
      <c r="I214">
        <v>28</v>
      </c>
      <c r="J214" t="str">
        <f>IF(tbl_Data[[#This Row],[Age]]&lt;15,"Children (&lt;15)",IF(tbl_Data[[#This Row],[Age]]&lt;25,"Youth (16-24)",IF(tbl_Data[[#This Row],[Age]]&lt;51,"Adults (25-50)","Old (&gt;51)")))</f>
        <v>Adults (25-50)</v>
      </c>
      <c r="K214" t="s">
        <v>12</v>
      </c>
      <c r="L214" t="s">
        <v>13</v>
      </c>
      <c r="M214" t="s">
        <v>14</v>
      </c>
    </row>
    <row r="215" spans="1:13" x14ac:dyDescent="0.2">
      <c r="A215" s="2" t="s">
        <v>745</v>
      </c>
      <c r="B215" s="2" t="str">
        <f>TEXT(tbl_Data[[#This Row],[Date]],"ddd")</f>
        <v>Wed</v>
      </c>
      <c r="C215" t="s">
        <v>762</v>
      </c>
      <c r="D215" t="s">
        <v>999</v>
      </c>
      <c r="E215" t="s">
        <v>545</v>
      </c>
      <c r="F215" t="s">
        <v>17</v>
      </c>
      <c r="G215" t="s">
        <v>11</v>
      </c>
      <c r="H215" t="str">
        <f>_xlfn.XLOOKUP(tbl_Data[[#This Row],[Nationality]],$O$2:$O$16,$P$2:$P$16,,0)</f>
        <v>Asia</v>
      </c>
      <c r="I215">
        <v>27</v>
      </c>
      <c r="J215" t="str">
        <f>IF(tbl_Data[[#This Row],[Age]]&lt;15,"Children (&lt;15)",IF(tbl_Data[[#This Row],[Age]]&lt;25,"Youth (16-24)",IF(tbl_Data[[#This Row],[Age]]&lt;51,"Adults (25-50)","Old (&gt;51)")))</f>
        <v>Adults (25-50)</v>
      </c>
      <c r="K215" t="s">
        <v>12</v>
      </c>
      <c r="L215" t="s">
        <v>13</v>
      </c>
      <c r="M215" t="s">
        <v>20</v>
      </c>
    </row>
    <row r="216" spans="1:13" x14ac:dyDescent="0.2">
      <c r="A216" s="2" t="s">
        <v>745</v>
      </c>
      <c r="B216" s="2" t="str">
        <f>TEXT(tbl_Data[[#This Row],[Date]],"ddd")</f>
        <v>Wed</v>
      </c>
      <c r="C216" t="s">
        <v>761</v>
      </c>
      <c r="D216" t="s">
        <v>999</v>
      </c>
      <c r="E216" t="s">
        <v>543</v>
      </c>
      <c r="F216" t="s">
        <v>17</v>
      </c>
      <c r="G216" t="s">
        <v>11</v>
      </c>
      <c r="H216" t="str">
        <f>_xlfn.XLOOKUP(tbl_Data[[#This Row],[Nationality]],$O$2:$O$16,$P$2:$P$16,,0)</f>
        <v>Asia</v>
      </c>
      <c r="I216">
        <v>25</v>
      </c>
      <c r="J216" t="str">
        <f>IF(tbl_Data[[#This Row],[Age]]&lt;15,"Children (&lt;15)",IF(tbl_Data[[#This Row],[Age]]&lt;25,"Youth (16-24)",IF(tbl_Data[[#This Row],[Age]]&lt;51,"Adults (25-50)","Old (&gt;51)")))</f>
        <v>Adults (25-50)</v>
      </c>
      <c r="K216" t="s">
        <v>12</v>
      </c>
      <c r="L216" t="s">
        <v>13</v>
      </c>
      <c r="M216" t="s">
        <v>14</v>
      </c>
    </row>
    <row r="217" spans="1:13" x14ac:dyDescent="0.2">
      <c r="A217" s="2" t="s">
        <v>745</v>
      </c>
      <c r="B217" s="2" t="str">
        <f>TEXT(tbl_Data[[#This Row],[Date]],"ddd")</f>
        <v>Wed</v>
      </c>
      <c r="C217" t="s">
        <v>760</v>
      </c>
      <c r="D217" t="s">
        <v>999</v>
      </c>
      <c r="E217" t="s">
        <v>541</v>
      </c>
      <c r="F217" t="s">
        <v>17</v>
      </c>
      <c r="G217" t="s">
        <v>11</v>
      </c>
      <c r="H217" t="str">
        <f>_xlfn.XLOOKUP(tbl_Data[[#This Row],[Nationality]],$O$2:$O$16,$P$2:$P$16,,0)</f>
        <v>Asia</v>
      </c>
      <c r="I217">
        <v>28</v>
      </c>
      <c r="J217" t="str">
        <f>IF(tbl_Data[[#This Row],[Age]]&lt;15,"Children (&lt;15)",IF(tbl_Data[[#This Row],[Age]]&lt;25,"Youth (16-24)",IF(tbl_Data[[#This Row],[Age]]&lt;51,"Adults (25-50)","Old (&gt;51)")))</f>
        <v>Adults (25-50)</v>
      </c>
      <c r="K217" t="s">
        <v>12</v>
      </c>
      <c r="L217" t="s">
        <v>13</v>
      </c>
      <c r="M217" t="s">
        <v>20</v>
      </c>
    </row>
    <row r="218" spans="1:13" x14ac:dyDescent="0.2">
      <c r="A218" s="2" t="s">
        <v>745</v>
      </c>
      <c r="B218" s="2" t="str">
        <f>TEXT(tbl_Data[[#This Row],[Date]],"ddd")</f>
        <v>Wed</v>
      </c>
      <c r="C218" t="s">
        <v>759</v>
      </c>
      <c r="D218" t="s">
        <v>999</v>
      </c>
      <c r="E218" t="s">
        <v>539</v>
      </c>
      <c r="F218" t="s">
        <v>17</v>
      </c>
      <c r="G218" t="s">
        <v>11</v>
      </c>
      <c r="H218" t="str">
        <f>_xlfn.XLOOKUP(tbl_Data[[#This Row],[Nationality]],$O$2:$O$16,$P$2:$P$16,,0)</f>
        <v>Asia</v>
      </c>
      <c r="I218">
        <v>32</v>
      </c>
      <c r="J218" t="str">
        <f>IF(tbl_Data[[#This Row],[Age]]&lt;15,"Children (&lt;15)",IF(tbl_Data[[#This Row],[Age]]&lt;25,"Youth (16-24)",IF(tbl_Data[[#This Row],[Age]]&lt;51,"Adults (25-50)","Old (&gt;51)")))</f>
        <v>Adults (25-50)</v>
      </c>
      <c r="K218" t="s">
        <v>12</v>
      </c>
      <c r="L218" t="s">
        <v>13</v>
      </c>
      <c r="M218" t="s">
        <v>14</v>
      </c>
    </row>
    <row r="219" spans="1:13" x14ac:dyDescent="0.2">
      <c r="A219" s="2" t="s">
        <v>745</v>
      </c>
      <c r="B219" s="2" t="str">
        <f>TEXT(tbl_Data[[#This Row],[Date]],"ddd")</f>
        <v>Wed</v>
      </c>
      <c r="C219" t="s">
        <v>758</v>
      </c>
      <c r="D219" t="s">
        <v>999</v>
      </c>
      <c r="E219" t="s">
        <v>537</v>
      </c>
      <c r="F219" t="s">
        <v>17</v>
      </c>
      <c r="G219" t="s">
        <v>11</v>
      </c>
      <c r="H219" t="str">
        <f>_xlfn.XLOOKUP(tbl_Data[[#This Row],[Nationality]],$O$2:$O$16,$P$2:$P$16,,0)</f>
        <v>Asia</v>
      </c>
      <c r="I219">
        <v>40</v>
      </c>
      <c r="J219" t="str">
        <f>IF(tbl_Data[[#This Row],[Age]]&lt;15,"Children (&lt;15)",IF(tbl_Data[[#This Row],[Age]]&lt;25,"Youth (16-24)",IF(tbl_Data[[#This Row],[Age]]&lt;51,"Adults (25-50)","Old (&gt;51)")))</f>
        <v>Adults (25-50)</v>
      </c>
      <c r="K219" t="s">
        <v>12</v>
      </c>
      <c r="L219" t="s">
        <v>13</v>
      </c>
      <c r="M219" t="s">
        <v>41</v>
      </c>
    </row>
    <row r="220" spans="1:13" x14ac:dyDescent="0.2">
      <c r="A220" s="2" t="s">
        <v>745</v>
      </c>
      <c r="B220" s="2" t="str">
        <f>TEXT(tbl_Data[[#This Row],[Date]],"ddd")</f>
        <v>Wed</v>
      </c>
      <c r="C220" t="s">
        <v>757</v>
      </c>
      <c r="D220" t="s">
        <v>999</v>
      </c>
      <c r="E220" t="s">
        <v>535</v>
      </c>
      <c r="F220" t="s">
        <v>17</v>
      </c>
      <c r="G220" t="s">
        <v>11</v>
      </c>
      <c r="H220" t="str">
        <f>_xlfn.XLOOKUP(tbl_Data[[#This Row],[Nationality]],$O$2:$O$16,$P$2:$P$16,,0)</f>
        <v>Asia</v>
      </c>
      <c r="I220">
        <v>35</v>
      </c>
      <c r="J220" t="str">
        <f>IF(tbl_Data[[#This Row],[Age]]&lt;15,"Children (&lt;15)",IF(tbl_Data[[#This Row],[Age]]&lt;25,"Youth (16-24)",IF(tbl_Data[[#This Row],[Age]]&lt;51,"Adults (25-50)","Old (&gt;51)")))</f>
        <v>Adults (25-50)</v>
      </c>
      <c r="K220" t="s">
        <v>12</v>
      </c>
      <c r="L220" t="s">
        <v>13</v>
      </c>
      <c r="M220" t="s">
        <v>41</v>
      </c>
    </row>
    <row r="221" spans="1:13" x14ac:dyDescent="0.2">
      <c r="A221" s="2" t="s">
        <v>745</v>
      </c>
      <c r="B221" s="2" t="str">
        <f>TEXT(tbl_Data[[#This Row],[Date]],"ddd")</f>
        <v>Wed</v>
      </c>
      <c r="C221" t="s">
        <v>756</v>
      </c>
      <c r="D221" t="s">
        <v>999</v>
      </c>
      <c r="E221" t="s">
        <v>533</v>
      </c>
      <c r="F221" t="s">
        <v>17</v>
      </c>
      <c r="G221" t="s">
        <v>11</v>
      </c>
      <c r="H221" t="str">
        <f>_xlfn.XLOOKUP(tbl_Data[[#This Row],[Nationality]],$O$2:$O$16,$P$2:$P$16,,0)</f>
        <v>Asia</v>
      </c>
      <c r="I221">
        <v>35</v>
      </c>
      <c r="J221" t="str">
        <f>IF(tbl_Data[[#This Row],[Age]]&lt;15,"Children (&lt;15)",IF(tbl_Data[[#This Row],[Age]]&lt;25,"Youth (16-24)",IF(tbl_Data[[#This Row],[Age]]&lt;51,"Adults (25-50)","Old (&gt;51)")))</f>
        <v>Adults (25-50)</v>
      </c>
      <c r="K221" t="s">
        <v>12</v>
      </c>
      <c r="L221" t="s">
        <v>13</v>
      </c>
      <c r="M221" t="s">
        <v>20</v>
      </c>
    </row>
    <row r="222" spans="1:13" x14ac:dyDescent="0.2">
      <c r="A222" s="2" t="s">
        <v>745</v>
      </c>
      <c r="B222" s="2" t="str">
        <f>TEXT(tbl_Data[[#This Row],[Date]],"ddd")</f>
        <v>Wed</v>
      </c>
      <c r="C222" t="s">
        <v>755</v>
      </c>
      <c r="D222" t="s">
        <v>999</v>
      </c>
      <c r="E222" t="s">
        <v>531</v>
      </c>
      <c r="F222" t="s">
        <v>17</v>
      </c>
      <c r="G222" t="s">
        <v>11</v>
      </c>
      <c r="H222" t="str">
        <f>_xlfn.XLOOKUP(tbl_Data[[#This Row],[Nationality]],$O$2:$O$16,$P$2:$P$16,,0)</f>
        <v>Asia</v>
      </c>
      <c r="I222">
        <v>36</v>
      </c>
      <c r="J222" t="str">
        <f>IF(tbl_Data[[#This Row],[Age]]&lt;15,"Children (&lt;15)",IF(tbl_Data[[#This Row],[Age]]&lt;25,"Youth (16-24)",IF(tbl_Data[[#This Row],[Age]]&lt;51,"Adults (25-50)","Old (&gt;51)")))</f>
        <v>Adults (25-50)</v>
      </c>
      <c r="K222" t="s">
        <v>12</v>
      </c>
      <c r="L222" t="s">
        <v>13</v>
      </c>
      <c r="M222" t="s">
        <v>14</v>
      </c>
    </row>
    <row r="223" spans="1:13" x14ac:dyDescent="0.2">
      <c r="A223" s="2" t="s">
        <v>745</v>
      </c>
      <c r="B223" s="2" t="str">
        <f>TEXT(tbl_Data[[#This Row],[Date]],"ddd")</f>
        <v>Wed</v>
      </c>
      <c r="C223" t="s">
        <v>754</v>
      </c>
      <c r="D223" t="s">
        <v>999</v>
      </c>
      <c r="E223" t="s">
        <v>529</v>
      </c>
      <c r="F223" t="s">
        <v>17</v>
      </c>
      <c r="G223" t="s">
        <v>11</v>
      </c>
      <c r="H223" t="str">
        <f>_xlfn.XLOOKUP(tbl_Data[[#This Row],[Nationality]],$O$2:$O$16,$P$2:$P$16,,0)</f>
        <v>Asia</v>
      </c>
      <c r="I223">
        <v>40</v>
      </c>
      <c r="J223" t="str">
        <f>IF(tbl_Data[[#This Row],[Age]]&lt;15,"Children (&lt;15)",IF(tbl_Data[[#This Row],[Age]]&lt;25,"Youth (16-24)",IF(tbl_Data[[#This Row],[Age]]&lt;51,"Adults (25-50)","Old (&gt;51)")))</f>
        <v>Adults (25-50)</v>
      </c>
      <c r="K223" t="s">
        <v>12</v>
      </c>
      <c r="L223" t="s">
        <v>13</v>
      </c>
      <c r="M223" t="s">
        <v>20</v>
      </c>
    </row>
    <row r="224" spans="1:13" x14ac:dyDescent="0.2">
      <c r="A224" s="2" t="s">
        <v>745</v>
      </c>
      <c r="B224" s="2" t="str">
        <f>TEXT(tbl_Data[[#This Row],[Date]],"ddd")</f>
        <v>Wed</v>
      </c>
      <c r="C224" t="s">
        <v>753</v>
      </c>
      <c r="D224" t="s">
        <v>999</v>
      </c>
      <c r="E224" t="s">
        <v>527</v>
      </c>
      <c r="F224" t="s">
        <v>17</v>
      </c>
      <c r="G224" t="s">
        <v>11</v>
      </c>
      <c r="H224" t="str">
        <f>_xlfn.XLOOKUP(tbl_Data[[#This Row],[Nationality]],$O$2:$O$16,$P$2:$P$16,,0)</f>
        <v>Asia</v>
      </c>
      <c r="I224">
        <v>22</v>
      </c>
      <c r="J224" t="str">
        <f>IF(tbl_Data[[#This Row],[Age]]&lt;15,"Children (&lt;15)",IF(tbl_Data[[#This Row],[Age]]&lt;25,"Youth (16-24)",IF(tbl_Data[[#This Row],[Age]]&lt;51,"Adults (25-50)","Old (&gt;51)")))</f>
        <v>Youth (16-24)</v>
      </c>
      <c r="K224" t="s">
        <v>18</v>
      </c>
      <c r="L224" t="s">
        <v>13</v>
      </c>
      <c r="M224" t="s">
        <v>14</v>
      </c>
    </row>
    <row r="225" spans="1:13" x14ac:dyDescent="0.2">
      <c r="A225" s="2" t="s">
        <v>745</v>
      </c>
      <c r="B225" s="2" t="str">
        <f>TEXT(tbl_Data[[#This Row],[Date]],"ddd")</f>
        <v>Wed</v>
      </c>
      <c r="C225" t="s">
        <v>751</v>
      </c>
      <c r="D225" t="s">
        <v>999</v>
      </c>
      <c r="E225" t="s">
        <v>525</v>
      </c>
      <c r="F225" t="s">
        <v>17</v>
      </c>
      <c r="G225" t="s">
        <v>11</v>
      </c>
      <c r="H225" t="str">
        <f>_xlfn.XLOOKUP(tbl_Data[[#This Row],[Nationality]],$O$2:$O$16,$P$2:$P$16,,0)</f>
        <v>Asia</v>
      </c>
      <c r="I225">
        <v>50</v>
      </c>
      <c r="J225" t="str">
        <f>IF(tbl_Data[[#This Row],[Age]]&lt;15,"Children (&lt;15)",IF(tbl_Data[[#This Row],[Age]]&lt;25,"Youth (16-24)",IF(tbl_Data[[#This Row],[Age]]&lt;51,"Adults (25-50)","Old (&gt;51)")))</f>
        <v>Adults (25-50)</v>
      </c>
      <c r="K225" t="s">
        <v>12</v>
      </c>
      <c r="L225" t="s">
        <v>13</v>
      </c>
      <c r="M225" t="s">
        <v>20</v>
      </c>
    </row>
    <row r="226" spans="1:13" x14ac:dyDescent="0.2">
      <c r="A226" s="2" t="s">
        <v>745</v>
      </c>
      <c r="B226" s="2" t="str">
        <f>TEXT(tbl_Data[[#This Row],[Date]],"ddd")</f>
        <v>Wed</v>
      </c>
      <c r="C226" t="s">
        <v>748</v>
      </c>
      <c r="D226" t="s">
        <v>999</v>
      </c>
      <c r="E226" t="s">
        <v>523</v>
      </c>
      <c r="F226" t="s">
        <v>10</v>
      </c>
      <c r="G226" t="s">
        <v>11</v>
      </c>
      <c r="H226" t="str">
        <f>_xlfn.XLOOKUP(tbl_Data[[#This Row],[Nationality]],$O$2:$O$16,$P$2:$P$16,,0)</f>
        <v>Asia</v>
      </c>
      <c r="I226">
        <v>9</v>
      </c>
      <c r="J226" t="str">
        <f>IF(tbl_Data[[#This Row],[Age]]&lt;15,"Children (&lt;15)",IF(tbl_Data[[#This Row],[Age]]&lt;25,"Youth (16-24)",IF(tbl_Data[[#This Row],[Age]]&lt;51,"Adults (25-50)","Old (&gt;51)")))</f>
        <v>Children (&lt;15)</v>
      </c>
      <c r="K226" t="s">
        <v>12</v>
      </c>
      <c r="L226" t="s">
        <v>13</v>
      </c>
      <c r="M226" t="s">
        <v>20</v>
      </c>
    </row>
    <row r="227" spans="1:13" x14ac:dyDescent="0.2">
      <c r="A227" s="2" t="s">
        <v>745</v>
      </c>
      <c r="B227" s="2" t="str">
        <f>TEXT(tbl_Data[[#This Row],[Date]],"ddd")</f>
        <v>Wed</v>
      </c>
      <c r="C227" t="s">
        <v>691</v>
      </c>
      <c r="D227" t="s">
        <v>742</v>
      </c>
      <c r="E227" t="s">
        <v>521</v>
      </c>
      <c r="F227" t="s">
        <v>17</v>
      </c>
      <c r="G227" t="s">
        <v>11</v>
      </c>
      <c r="H227" t="str">
        <f>_xlfn.XLOOKUP(tbl_Data[[#This Row],[Nationality]],$O$2:$O$16,$P$2:$P$16,,0)</f>
        <v>Asia</v>
      </c>
      <c r="I227">
        <v>24</v>
      </c>
      <c r="J227" t="str">
        <f>IF(tbl_Data[[#This Row],[Age]]&lt;15,"Children (&lt;15)",IF(tbl_Data[[#This Row],[Age]]&lt;25,"Youth (16-24)",IF(tbl_Data[[#This Row],[Age]]&lt;51,"Adults (25-50)","Old (&gt;51)")))</f>
        <v>Youth (16-24)</v>
      </c>
      <c r="K227" t="s">
        <v>12</v>
      </c>
      <c r="L227" t="s">
        <v>13</v>
      </c>
      <c r="M227" t="s">
        <v>14</v>
      </c>
    </row>
    <row r="228" spans="1:13" x14ac:dyDescent="0.2">
      <c r="A228" s="2" t="s">
        <v>745</v>
      </c>
      <c r="B228" s="2" t="str">
        <f>TEXT(tbl_Data[[#This Row],[Date]],"ddd")</f>
        <v>Wed</v>
      </c>
      <c r="C228" t="s">
        <v>694</v>
      </c>
      <c r="D228" t="s">
        <v>742</v>
      </c>
      <c r="E228" t="s">
        <v>425</v>
      </c>
      <c r="F228" t="s">
        <v>10</v>
      </c>
      <c r="G228" t="s">
        <v>11</v>
      </c>
      <c r="H228" t="str">
        <f>_xlfn.XLOOKUP(tbl_Data[[#This Row],[Nationality]],$O$2:$O$16,$P$2:$P$16,,0)</f>
        <v>Asia</v>
      </c>
      <c r="I228">
        <v>23</v>
      </c>
      <c r="J228" t="str">
        <f>IF(tbl_Data[[#This Row],[Age]]&lt;15,"Children (&lt;15)",IF(tbl_Data[[#This Row],[Age]]&lt;25,"Youth (16-24)",IF(tbl_Data[[#This Row],[Age]]&lt;51,"Adults (25-50)","Old (&gt;51)")))</f>
        <v>Youth (16-24)</v>
      </c>
      <c r="K228" t="s">
        <v>12</v>
      </c>
      <c r="L228" t="s">
        <v>13</v>
      </c>
      <c r="M228" t="s">
        <v>20</v>
      </c>
    </row>
    <row r="229" spans="1:13" x14ac:dyDescent="0.2">
      <c r="A229" s="2" t="s">
        <v>745</v>
      </c>
      <c r="B229" s="2" t="str">
        <f>TEXT(tbl_Data[[#This Row],[Date]],"ddd")</f>
        <v>Wed</v>
      </c>
      <c r="C229" t="s">
        <v>700</v>
      </c>
      <c r="D229" t="s">
        <v>742</v>
      </c>
      <c r="E229" t="s">
        <v>423</v>
      </c>
      <c r="F229" t="s">
        <v>17</v>
      </c>
      <c r="G229" t="s">
        <v>11</v>
      </c>
      <c r="H229" t="str">
        <f>_xlfn.XLOOKUP(tbl_Data[[#This Row],[Nationality]],$O$2:$O$16,$P$2:$P$16,,0)</f>
        <v>Asia</v>
      </c>
      <c r="I229">
        <v>50</v>
      </c>
      <c r="J229" t="str">
        <f>IF(tbl_Data[[#This Row],[Age]]&lt;15,"Children (&lt;15)",IF(tbl_Data[[#This Row],[Age]]&lt;25,"Youth (16-24)",IF(tbl_Data[[#This Row],[Age]]&lt;51,"Adults (25-50)","Old (&gt;51)")))</f>
        <v>Adults (25-50)</v>
      </c>
      <c r="K229" t="s">
        <v>12</v>
      </c>
      <c r="L229" t="s">
        <v>13</v>
      </c>
      <c r="M229" t="s">
        <v>20</v>
      </c>
    </row>
    <row r="230" spans="1:13" x14ac:dyDescent="0.2">
      <c r="A230" s="2" t="s">
        <v>745</v>
      </c>
      <c r="B230" s="2" t="str">
        <f>TEXT(tbl_Data[[#This Row],[Date]],"ddd")</f>
        <v>Wed</v>
      </c>
      <c r="C230" t="s">
        <v>701</v>
      </c>
      <c r="D230" t="s">
        <v>742</v>
      </c>
      <c r="E230" t="s">
        <v>519</v>
      </c>
      <c r="F230" t="s">
        <v>17</v>
      </c>
      <c r="G230" t="s">
        <v>11</v>
      </c>
      <c r="H230" t="str">
        <f>_xlfn.XLOOKUP(tbl_Data[[#This Row],[Nationality]],$O$2:$O$16,$P$2:$P$16,,0)</f>
        <v>Asia</v>
      </c>
      <c r="I230">
        <v>45</v>
      </c>
      <c r="J230" t="str">
        <f>IF(tbl_Data[[#This Row],[Age]]&lt;15,"Children (&lt;15)",IF(tbl_Data[[#This Row],[Age]]&lt;25,"Youth (16-24)",IF(tbl_Data[[#This Row],[Age]]&lt;51,"Adults (25-50)","Old (&gt;51)")))</f>
        <v>Adults (25-50)</v>
      </c>
      <c r="K230" t="s">
        <v>12</v>
      </c>
      <c r="L230" t="s">
        <v>13</v>
      </c>
      <c r="M230" t="s">
        <v>14</v>
      </c>
    </row>
    <row r="231" spans="1:13" x14ac:dyDescent="0.2">
      <c r="A231" s="2" t="s">
        <v>745</v>
      </c>
      <c r="B231" s="2" t="str">
        <f>TEXT(tbl_Data[[#This Row],[Date]],"ddd")</f>
        <v>Wed</v>
      </c>
      <c r="C231" t="s">
        <v>702</v>
      </c>
      <c r="D231" t="s">
        <v>742</v>
      </c>
      <c r="E231" t="s">
        <v>517</v>
      </c>
      <c r="F231" t="s">
        <v>17</v>
      </c>
      <c r="G231" t="s">
        <v>11</v>
      </c>
      <c r="H231" t="str">
        <f>_xlfn.XLOOKUP(tbl_Data[[#This Row],[Nationality]],$O$2:$O$16,$P$2:$P$16,,0)</f>
        <v>Asia</v>
      </c>
      <c r="I231">
        <v>39</v>
      </c>
      <c r="J231" t="str">
        <f>IF(tbl_Data[[#This Row],[Age]]&lt;15,"Children (&lt;15)",IF(tbl_Data[[#This Row],[Age]]&lt;25,"Youth (16-24)",IF(tbl_Data[[#This Row],[Age]]&lt;51,"Adults (25-50)","Old (&gt;51)")))</f>
        <v>Adults (25-50)</v>
      </c>
      <c r="K231" t="s">
        <v>12</v>
      </c>
      <c r="L231" t="s">
        <v>13</v>
      </c>
      <c r="M231" t="s">
        <v>20</v>
      </c>
    </row>
    <row r="232" spans="1:13" x14ac:dyDescent="0.2">
      <c r="A232" s="2" t="s">
        <v>745</v>
      </c>
      <c r="B232" s="2" t="str">
        <f>TEXT(tbl_Data[[#This Row],[Date]],"ddd")</f>
        <v>Wed</v>
      </c>
      <c r="C232" t="s">
        <v>704</v>
      </c>
      <c r="D232" t="s">
        <v>742</v>
      </c>
      <c r="E232" t="s">
        <v>421</v>
      </c>
      <c r="F232" t="s">
        <v>17</v>
      </c>
      <c r="G232" t="s">
        <v>11</v>
      </c>
      <c r="H232" t="str">
        <f>_xlfn.XLOOKUP(tbl_Data[[#This Row],[Nationality]],$O$2:$O$16,$P$2:$P$16,,0)</f>
        <v>Asia</v>
      </c>
      <c r="I232">
        <v>35</v>
      </c>
      <c r="J232" t="str">
        <f>IF(tbl_Data[[#This Row],[Age]]&lt;15,"Children (&lt;15)",IF(tbl_Data[[#This Row],[Age]]&lt;25,"Youth (16-24)",IF(tbl_Data[[#This Row],[Age]]&lt;51,"Adults (25-50)","Old (&gt;51)")))</f>
        <v>Adults (25-50)</v>
      </c>
      <c r="K232" t="s">
        <v>12</v>
      </c>
      <c r="L232" t="s">
        <v>13</v>
      </c>
      <c r="M232" t="s">
        <v>41</v>
      </c>
    </row>
    <row r="233" spans="1:13" x14ac:dyDescent="0.2">
      <c r="A233" s="2" t="s">
        <v>745</v>
      </c>
      <c r="B233" s="2" t="str">
        <f>TEXT(tbl_Data[[#This Row],[Date]],"ddd")</f>
        <v>Wed</v>
      </c>
      <c r="C233" t="s">
        <v>705</v>
      </c>
      <c r="D233" t="s">
        <v>742</v>
      </c>
      <c r="E233" t="s">
        <v>515</v>
      </c>
      <c r="F233" t="s">
        <v>17</v>
      </c>
      <c r="G233" t="s">
        <v>11</v>
      </c>
      <c r="H233" t="str">
        <f>_xlfn.XLOOKUP(tbl_Data[[#This Row],[Nationality]],$O$2:$O$16,$P$2:$P$16,,0)</f>
        <v>Asia</v>
      </c>
      <c r="I233">
        <v>30</v>
      </c>
      <c r="J233" t="str">
        <f>IF(tbl_Data[[#This Row],[Age]]&lt;15,"Children (&lt;15)",IF(tbl_Data[[#This Row],[Age]]&lt;25,"Youth (16-24)",IF(tbl_Data[[#This Row],[Age]]&lt;51,"Adults (25-50)","Old (&gt;51)")))</f>
        <v>Adults (25-50)</v>
      </c>
      <c r="K233" t="s">
        <v>12</v>
      </c>
      <c r="L233" t="s">
        <v>13</v>
      </c>
      <c r="M233" t="s">
        <v>20</v>
      </c>
    </row>
    <row r="234" spans="1:13" x14ac:dyDescent="0.2">
      <c r="A234" s="2" t="s">
        <v>745</v>
      </c>
      <c r="B234" s="2" t="str">
        <f>TEXT(tbl_Data[[#This Row],[Date]],"ddd")</f>
        <v>Wed</v>
      </c>
      <c r="C234" t="s">
        <v>706</v>
      </c>
      <c r="D234" t="s">
        <v>742</v>
      </c>
      <c r="E234" t="s">
        <v>419</v>
      </c>
      <c r="F234" t="s">
        <v>17</v>
      </c>
      <c r="G234" t="s">
        <v>11</v>
      </c>
      <c r="H234" t="str">
        <f>_xlfn.XLOOKUP(tbl_Data[[#This Row],[Nationality]],$O$2:$O$16,$P$2:$P$16,,0)</f>
        <v>Asia</v>
      </c>
      <c r="I234">
        <v>33</v>
      </c>
      <c r="J234" t="str">
        <f>IF(tbl_Data[[#This Row],[Age]]&lt;15,"Children (&lt;15)",IF(tbl_Data[[#This Row],[Age]]&lt;25,"Youth (16-24)",IF(tbl_Data[[#This Row],[Age]]&lt;51,"Adults (25-50)","Old (&gt;51)")))</f>
        <v>Adults (25-50)</v>
      </c>
      <c r="K234" t="s">
        <v>12</v>
      </c>
      <c r="L234" t="s">
        <v>13</v>
      </c>
      <c r="M234" t="s">
        <v>20</v>
      </c>
    </row>
    <row r="235" spans="1:13" x14ac:dyDescent="0.2">
      <c r="A235" s="2" t="s">
        <v>745</v>
      </c>
      <c r="B235" s="2" t="str">
        <f>TEXT(tbl_Data[[#This Row],[Date]],"ddd")</f>
        <v>Wed</v>
      </c>
      <c r="C235" t="s">
        <v>707</v>
      </c>
      <c r="D235" t="s">
        <v>742</v>
      </c>
      <c r="E235" t="s">
        <v>513</v>
      </c>
      <c r="F235" t="s">
        <v>10</v>
      </c>
      <c r="G235" t="s">
        <v>11</v>
      </c>
      <c r="H235" t="str">
        <f>_xlfn.XLOOKUP(tbl_Data[[#This Row],[Nationality]],$O$2:$O$16,$P$2:$P$16,,0)</f>
        <v>Asia</v>
      </c>
      <c r="I235">
        <v>18</v>
      </c>
      <c r="J235" t="str">
        <f>IF(tbl_Data[[#This Row],[Age]]&lt;15,"Children (&lt;15)",IF(tbl_Data[[#This Row],[Age]]&lt;25,"Youth (16-24)",IF(tbl_Data[[#This Row],[Age]]&lt;51,"Adults (25-50)","Old (&gt;51)")))</f>
        <v>Youth (16-24)</v>
      </c>
      <c r="K235" t="s">
        <v>12</v>
      </c>
      <c r="L235" t="s">
        <v>13</v>
      </c>
      <c r="M235" t="s">
        <v>14</v>
      </c>
    </row>
    <row r="236" spans="1:13" x14ac:dyDescent="0.2">
      <c r="A236" s="2" t="s">
        <v>745</v>
      </c>
      <c r="B236" s="2" t="str">
        <f>TEXT(tbl_Data[[#This Row],[Date]],"ddd")</f>
        <v>Wed</v>
      </c>
      <c r="C236" t="s">
        <v>709</v>
      </c>
      <c r="D236" t="s">
        <v>742</v>
      </c>
      <c r="E236" t="s">
        <v>511</v>
      </c>
      <c r="F236" t="s">
        <v>17</v>
      </c>
      <c r="G236" t="s">
        <v>11</v>
      </c>
      <c r="H236" t="str">
        <f>_xlfn.XLOOKUP(tbl_Data[[#This Row],[Nationality]],$O$2:$O$16,$P$2:$P$16,,0)</f>
        <v>Asia</v>
      </c>
      <c r="I236">
        <v>36</v>
      </c>
      <c r="J236" t="str">
        <f>IF(tbl_Data[[#This Row],[Age]]&lt;15,"Children (&lt;15)",IF(tbl_Data[[#This Row],[Age]]&lt;25,"Youth (16-24)",IF(tbl_Data[[#This Row],[Age]]&lt;51,"Adults (25-50)","Old (&gt;51)")))</f>
        <v>Adults (25-50)</v>
      </c>
      <c r="K236" t="s">
        <v>12</v>
      </c>
      <c r="L236" t="s">
        <v>13</v>
      </c>
      <c r="M236" t="s">
        <v>41</v>
      </c>
    </row>
    <row r="237" spans="1:13" x14ac:dyDescent="0.2">
      <c r="A237" s="2" t="s">
        <v>745</v>
      </c>
      <c r="B237" s="2" t="str">
        <f>TEXT(tbl_Data[[#This Row],[Date]],"ddd")</f>
        <v>Wed</v>
      </c>
      <c r="C237" t="s">
        <v>710</v>
      </c>
      <c r="D237" t="s">
        <v>734</v>
      </c>
      <c r="E237" t="s">
        <v>417</v>
      </c>
      <c r="F237" t="s">
        <v>17</v>
      </c>
      <c r="G237" t="s">
        <v>11</v>
      </c>
      <c r="H237" t="str">
        <f>_xlfn.XLOOKUP(tbl_Data[[#This Row],[Nationality]],$O$2:$O$16,$P$2:$P$16,,0)</f>
        <v>Asia</v>
      </c>
      <c r="I237">
        <v>45</v>
      </c>
      <c r="J237" t="str">
        <f>IF(tbl_Data[[#This Row],[Age]]&lt;15,"Children (&lt;15)",IF(tbl_Data[[#This Row],[Age]]&lt;25,"Youth (16-24)",IF(tbl_Data[[#This Row],[Age]]&lt;51,"Adults (25-50)","Old (&gt;51)")))</f>
        <v>Adults (25-50)</v>
      </c>
      <c r="K237" t="s">
        <v>12</v>
      </c>
      <c r="L237" t="s">
        <v>13</v>
      </c>
      <c r="M237" t="s">
        <v>14</v>
      </c>
    </row>
    <row r="238" spans="1:13" x14ac:dyDescent="0.2">
      <c r="A238" s="2" t="s">
        <v>745</v>
      </c>
      <c r="B238" s="2" t="str">
        <f>TEXT(tbl_Data[[#This Row],[Date]],"ddd")</f>
        <v>Wed</v>
      </c>
      <c r="C238" t="s">
        <v>712</v>
      </c>
      <c r="D238" t="s">
        <v>734</v>
      </c>
      <c r="E238" t="s">
        <v>509</v>
      </c>
      <c r="F238" t="s">
        <v>17</v>
      </c>
      <c r="G238" t="s">
        <v>11</v>
      </c>
      <c r="H238" t="str">
        <f>_xlfn.XLOOKUP(tbl_Data[[#This Row],[Nationality]],$O$2:$O$16,$P$2:$P$16,,0)</f>
        <v>Asia</v>
      </c>
      <c r="I238">
        <v>25</v>
      </c>
      <c r="J238" t="str">
        <f>IF(tbl_Data[[#This Row],[Age]]&lt;15,"Children (&lt;15)",IF(tbl_Data[[#This Row],[Age]]&lt;25,"Youth (16-24)",IF(tbl_Data[[#This Row],[Age]]&lt;51,"Adults (25-50)","Old (&gt;51)")))</f>
        <v>Adults (25-50)</v>
      </c>
      <c r="K238" t="s">
        <v>18</v>
      </c>
      <c r="L238" t="s">
        <v>13</v>
      </c>
      <c r="M238" t="s">
        <v>14</v>
      </c>
    </row>
    <row r="239" spans="1:13" x14ac:dyDescent="0.2">
      <c r="A239" s="2" t="s">
        <v>745</v>
      </c>
      <c r="B239" s="2" t="str">
        <f>TEXT(tbl_Data[[#This Row],[Date]],"ddd")</f>
        <v>Wed</v>
      </c>
      <c r="C239" t="s">
        <v>714</v>
      </c>
      <c r="D239" t="s">
        <v>734</v>
      </c>
      <c r="E239" t="s">
        <v>507</v>
      </c>
      <c r="F239" t="s">
        <v>17</v>
      </c>
      <c r="G239" t="s">
        <v>11</v>
      </c>
      <c r="H239" t="str">
        <f>_xlfn.XLOOKUP(tbl_Data[[#This Row],[Nationality]],$O$2:$O$16,$P$2:$P$16,,0)</f>
        <v>Asia</v>
      </c>
      <c r="I239">
        <v>24</v>
      </c>
      <c r="J239" t="str">
        <f>IF(tbl_Data[[#This Row],[Age]]&lt;15,"Children (&lt;15)",IF(tbl_Data[[#This Row],[Age]]&lt;25,"Youth (16-24)",IF(tbl_Data[[#This Row],[Age]]&lt;51,"Adults (25-50)","Old (&gt;51)")))</f>
        <v>Youth (16-24)</v>
      </c>
      <c r="K239" t="s">
        <v>18</v>
      </c>
      <c r="L239" t="s">
        <v>13</v>
      </c>
      <c r="M239" t="s">
        <v>20</v>
      </c>
    </row>
    <row r="240" spans="1:13" x14ac:dyDescent="0.2">
      <c r="A240" s="2" t="s">
        <v>745</v>
      </c>
      <c r="B240" s="2" t="str">
        <f>TEXT(tbl_Data[[#This Row],[Date]],"ddd")</f>
        <v>Wed</v>
      </c>
      <c r="C240" t="s">
        <v>715</v>
      </c>
      <c r="D240" t="s">
        <v>734</v>
      </c>
      <c r="E240" t="s">
        <v>505</v>
      </c>
      <c r="F240" t="s">
        <v>17</v>
      </c>
      <c r="G240" t="s">
        <v>11</v>
      </c>
      <c r="H240" t="str">
        <f>_xlfn.XLOOKUP(tbl_Data[[#This Row],[Nationality]],$O$2:$O$16,$P$2:$P$16,,0)</f>
        <v>Asia</v>
      </c>
      <c r="I240">
        <v>42</v>
      </c>
      <c r="J240" t="str">
        <f>IF(tbl_Data[[#This Row],[Age]]&lt;15,"Children (&lt;15)",IF(tbl_Data[[#This Row],[Age]]&lt;25,"Youth (16-24)",IF(tbl_Data[[#This Row],[Age]]&lt;51,"Adults (25-50)","Old (&gt;51)")))</f>
        <v>Adults (25-50)</v>
      </c>
      <c r="K240" t="s">
        <v>12</v>
      </c>
      <c r="L240" t="s">
        <v>19</v>
      </c>
      <c r="M240" t="s">
        <v>14</v>
      </c>
    </row>
    <row r="241" spans="1:13" x14ac:dyDescent="0.2">
      <c r="A241" s="2" t="s">
        <v>745</v>
      </c>
      <c r="B241" s="2" t="str">
        <f>TEXT(tbl_Data[[#This Row],[Date]],"ddd")</f>
        <v>Wed</v>
      </c>
      <c r="C241" t="s">
        <v>718</v>
      </c>
      <c r="D241" t="s">
        <v>735</v>
      </c>
      <c r="E241" t="s">
        <v>503</v>
      </c>
      <c r="F241" t="s">
        <v>10</v>
      </c>
      <c r="G241" t="s">
        <v>11</v>
      </c>
      <c r="H241" t="str">
        <f>_xlfn.XLOOKUP(tbl_Data[[#This Row],[Nationality]],$O$2:$O$16,$P$2:$P$16,,0)</f>
        <v>Asia</v>
      </c>
      <c r="I241">
        <v>38</v>
      </c>
      <c r="J241" t="str">
        <f>IF(tbl_Data[[#This Row],[Age]]&lt;15,"Children (&lt;15)",IF(tbl_Data[[#This Row],[Age]]&lt;25,"Youth (16-24)",IF(tbl_Data[[#This Row],[Age]]&lt;51,"Adults (25-50)","Old (&gt;51)")))</f>
        <v>Adults (25-50)</v>
      </c>
      <c r="K241" t="s">
        <v>12</v>
      </c>
      <c r="L241" t="s">
        <v>13</v>
      </c>
      <c r="M241" t="s">
        <v>14</v>
      </c>
    </row>
    <row r="242" spans="1:13" x14ac:dyDescent="0.2">
      <c r="A242" s="2" t="s">
        <v>745</v>
      </c>
      <c r="B242" s="2" t="str">
        <f>TEXT(tbl_Data[[#This Row],[Date]],"ddd")</f>
        <v>Wed</v>
      </c>
      <c r="C242" t="s">
        <v>719</v>
      </c>
      <c r="D242" t="s">
        <v>736</v>
      </c>
      <c r="E242" t="s">
        <v>415</v>
      </c>
      <c r="F242" t="s">
        <v>17</v>
      </c>
      <c r="G242" t="s">
        <v>11</v>
      </c>
      <c r="H242" t="str">
        <f>_xlfn.XLOOKUP(tbl_Data[[#This Row],[Nationality]],$O$2:$O$16,$P$2:$P$16,,0)</f>
        <v>Asia</v>
      </c>
      <c r="I242">
        <v>29</v>
      </c>
      <c r="J242" t="str">
        <f>IF(tbl_Data[[#This Row],[Age]]&lt;15,"Children (&lt;15)",IF(tbl_Data[[#This Row],[Age]]&lt;25,"Youth (16-24)",IF(tbl_Data[[#This Row],[Age]]&lt;51,"Adults (25-50)","Old (&gt;51)")))</f>
        <v>Adults (25-50)</v>
      </c>
      <c r="K242" t="s">
        <v>12</v>
      </c>
      <c r="L242" t="s">
        <v>13</v>
      </c>
      <c r="M242" t="s">
        <v>20</v>
      </c>
    </row>
    <row r="243" spans="1:13" x14ac:dyDescent="0.2">
      <c r="A243" s="2" t="s">
        <v>745</v>
      </c>
      <c r="B243" s="2" t="str">
        <f>TEXT(tbl_Data[[#This Row],[Date]],"ddd")</f>
        <v>Wed</v>
      </c>
      <c r="C243" t="s">
        <v>720</v>
      </c>
      <c r="D243" t="s">
        <v>736</v>
      </c>
      <c r="E243" t="s">
        <v>501</v>
      </c>
      <c r="F243" t="s">
        <v>10</v>
      </c>
      <c r="G243" t="s">
        <v>11</v>
      </c>
      <c r="H243" t="str">
        <f>_xlfn.XLOOKUP(tbl_Data[[#This Row],[Nationality]],$O$2:$O$16,$P$2:$P$16,,0)</f>
        <v>Asia</v>
      </c>
      <c r="I243">
        <v>40</v>
      </c>
      <c r="J243" t="str">
        <f>IF(tbl_Data[[#This Row],[Age]]&lt;15,"Children (&lt;15)",IF(tbl_Data[[#This Row],[Age]]&lt;25,"Youth (16-24)",IF(tbl_Data[[#This Row],[Age]]&lt;51,"Adults (25-50)","Old (&gt;51)")))</f>
        <v>Adults (25-50)</v>
      </c>
      <c r="K243" t="s">
        <v>18</v>
      </c>
      <c r="L243" t="s">
        <v>13</v>
      </c>
      <c r="M243" t="s">
        <v>14</v>
      </c>
    </row>
    <row r="244" spans="1:13" x14ac:dyDescent="0.2">
      <c r="A244" s="2" t="s">
        <v>745</v>
      </c>
      <c r="B244" s="2" t="str">
        <f>TEXT(tbl_Data[[#This Row],[Date]],"ddd")</f>
        <v>Wed</v>
      </c>
      <c r="C244" t="s">
        <v>721</v>
      </c>
      <c r="D244" t="s">
        <v>736</v>
      </c>
      <c r="E244" t="s">
        <v>499</v>
      </c>
      <c r="F244" t="s">
        <v>17</v>
      </c>
      <c r="G244" t="s">
        <v>11</v>
      </c>
      <c r="H244" t="str">
        <f>_xlfn.XLOOKUP(tbl_Data[[#This Row],[Nationality]],$O$2:$O$16,$P$2:$P$16,,0)</f>
        <v>Asia</v>
      </c>
      <c r="I244">
        <v>56</v>
      </c>
      <c r="J244" t="str">
        <f>IF(tbl_Data[[#This Row],[Age]]&lt;15,"Children (&lt;15)",IF(tbl_Data[[#This Row],[Age]]&lt;25,"Youth (16-24)",IF(tbl_Data[[#This Row],[Age]]&lt;51,"Adults (25-50)","Old (&gt;51)")))</f>
        <v>Old (&gt;51)</v>
      </c>
      <c r="K244" t="s">
        <v>12</v>
      </c>
      <c r="L244" t="s">
        <v>13</v>
      </c>
      <c r="M244" t="s">
        <v>41</v>
      </c>
    </row>
    <row r="245" spans="1:13" x14ac:dyDescent="0.2">
      <c r="A245" s="2" t="s">
        <v>745</v>
      </c>
      <c r="B245" s="2" t="str">
        <f>TEXT(tbl_Data[[#This Row],[Date]],"ddd")</f>
        <v>Wed</v>
      </c>
      <c r="C245" t="s">
        <v>722</v>
      </c>
      <c r="D245" t="s">
        <v>736</v>
      </c>
      <c r="E245" t="s">
        <v>497</v>
      </c>
      <c r="F245" t="s">
        <v>17</v>
      </c>
      <c r="G245" t="s">
        <v>11</v>
      </c>
      <c r="H245" t="str">
        <f>_xlfn.XLOOKUP(tbl_Data[[#This Row],[Nationality]],$O$2:$O$16,$P$2:$P$16,,0)</f>
        <v>Asia</v>
      </c>
      <c r="I245">
        <v>34</v>
      </c>
      <c r="J245" t="str">
        <f>IF(tbl_Data[[#This Row],[Age]]&lt;15,"Children (&lt;15)",IF(tbl_Data[[#This Row],[Age]]&lt;25,"Youth (16-24)",IF(tbl_Data[[#This Row],[Age]]&lt;51,"Adults (25-50)","Old (&gt;51)")))</f>
        <v>Adults (25-50)</v>
      </c>
      <c r="K245" t="s">
        <v>12</v>
      </c>
      <c r="L245" t="s">
        <v>13</v>
      </c>
      <c r="M245" t="s">
        <v>20</v>
      </c>
    </row>
    <row r="246" spans="1:13" x14ac:dyDescent="0.2">
      <c r="A246" s="2" t="s">
        <v>745</v>
      </c>
      <c r="B246" s="2" t="str">
        <f>TEXT(tbl_Data[[#This Row],[Date]],"ddd")</f>
        <v>Wed</v>
      </c>
      <c r="C246" t="s">
        <v>723</v>
      </c>
      <c r="D246" t="s">
        <v>737</v>
      </c>
      <c r="E246" t="s">
        <v>413</v>
      </c>
      <c r="F246" t="s">
        <v>17</v>
      </c>
      <c r="G246" t="s">
        <v>11</v>
      </c>
      <c r="H246" t="str">
        <f>_xlfn.XLOOKUP(tbl_Data[[#This Row],[Nationality]],$O$2:$O$16,$P$2:$P$16,,0)</f>
        <v>Asia</v>
      </c>
      <c r="I246">
        <v>40</v>
      </c>
      <c r="J246" t="str">
        <f>IF(tbl_Data[[#This Row],[Age]]&lt;15,"Children (&lt;15)",IF(tbl_Data[[#This Row],[Age]]&lt;25,"Youth (16-24)",IF(tbl_Data[[#This Row],[Age]]&lt;51,"Adults (25-50)","Old (&gt;51)")))</f>
        <v>Adults (25-50)</v>
      </c>
      <c r="K246" t="s">
        <v>12</v>
      </c>
      <c r="L246" t="s">
        <v>13</v>
      </c>
      <c r="M246" t="s">
        <v>14</v>
      </c>
    </row>
    <row r="247" spans="1:13" x14ac:dyDescent="0.2">
      <c r="A247" s="2" t="s">
        <v>745</v>
      </c>
      <c r="B247" s="2" t="str">
        <f>TEXT(tbl_Data[[#This Row],[Date]],"ddd")</f>
        <v>Wed</v>
      </c>
      <c r="C247" t="s">
        <v>724</v>
      </c>
      <c r="D247" t="s">
        <v>737</v>
      </c>
      <c r="E247" t="s">
        <v>410</v>
      </c>
      <c r="F247" t="s">
        <v>17</v>
      </c>
      <c r="G247" t="s">
        <v>11</v>
      </c>
      <c r="H247" t="str">
        <f>_xlfn.XLOOKUP(tbl_Data[[#This Row],[Nationality]],$O$2:$O$16,$P$2:$P$16,,0)</f>
        <v>Asia</v>
      </c>
      <c r="I247">
        <v>30</v>
      </c>
      <c r="J247" t="str">
        <f>IF(tbl_Data[[#This Row],[Age]]&lt;15,"Children (&lt;15)",IF(tbl_Data[[#This Row],[Age]]&lt;25,"Youth (16-24)",IF(tbl_Data[[#This Row],[Age]]&lt;51,"Adults (25-50)","Old (&gt;51)")))</f>
        <v>Adults (25-50)</v>
      </c>
      <c r="K247" t="s">
        <v>12</v>
      </c>
      <c r="L247" t="s">
        <v>13</v>
      </c>
      <c r="M247" t="s">
        <v>14</v>
      </c>
    </row>
    <row r="248" spans="1:13" x14ac:dyDescent="0.2">
      <c r="A248" s="2" t="s">
        <v>745</v>
      </c>
      <c r="B248" s="2" t="str">
        <f>TEXT(tbl_Data[[#This Row],[Date]],"ddd")</f>
        <v>Wed</v>
      </c>
      <c r="C248" t="s">
        <v>725</v>
      </c>
      <c r="D248" t="s">
        <v>737</v>
      </c>
      <c r="E248" t="s">
        <v>411</v>
      </c>
      <c r="F248" t="s">
        <v>17</v>
      </c>
      <c r="G248" t="s">
        <v>11</v>
      </c>
      <c r="H248" t="str">
        <f>_xlfn.XLOOKUP(tbl_Data[[#This Row],[Nationality]],$O$2:$O$16,$P$2:$P$16,,0)</f>
        <v>Asia</v>
      </c>
      <c r="I248">
        <v>35</v>
      </c>
      <c r="J248" t="str">
        <f>IF(tbl_Data[[#This Row],[Age]]&lt;15,"Children (&lt;15)",IF(tbl_Data[[#This Row],[Age]]&lt;25,"Youth (16-24)",IF(tbl_Data[[#This Row],[Age]]&lt;51,"Adults (25-50)","Old (&gt;51)")))</f>
        <v>Adults (25-50)</v>
      </c>
      <c r="K248" t="s">
        <v>18</v>
      </c>
      <c r="L248" t="s">
        <v>13</v>
      </c>
      <c r="M248" t="s">
        <v>20</v>
      </c>
    </row>
    <row r="249" spans="1:13" x14ac:dyDescent="0.2">
      <c r="A249" s="2" t="s">
        <v>745</v>
      </c>
      <c r="B249" s="2" t="str">
        <f>TEXT(tbl_Data[[#This Row],[Date]],"ddd")</f>
        <v>Wed</v>
      </c>
      <c r="C249" t="s">
        <v>726</v>
      </c>
      <c r="D249" t="s">
        <v>738</v>
      </c>
      <c r="E249" t="s">
        <v>408</v>
      </c>
      <c r="F249" t="s">
        <v>17</v>
      </c>
      <c r="G249" t="s">
        <v>11</v>
      </c>
      <c r="H249" t="str">
        <f>_xlfn.XLOOKUP(tbl_Data[[#This Row],[Nationality]],$O$2:$O$16,$P$2:$P$16,,0)</f>
        <v>Asia</v>
      </c>
      <c r="I249">
        <v>38</v>
      </c>
      <c r="J249" t="str">
        <f>IF(tbl_Data[[#This Row],[Age]]&lt;15,"Children (&lt;15)",IF(tbl_Data[[#This Row],[Age]]&lt;25,"Youth (16-24)",IF(tbl_Data[[#This Row],[Age]]&lt;51,"Adults (25-50)","Old (&gt;51)")))</f>
        <v>Adults (25-50)</v>
      </c>
      <c r="K249" t="s">
        <v>12</v>
      </c>
      <c r="L249" t="s">
        <v>13</v>
      </c>
      <c r="M249" t="s">
        <v>14</v>
      </c>
    </row>
    <row r="250" spans="1:13" x14ac:dyDescent="0.2">
      <c r="A250" s="2" t="s">
        <v>745</v>
      </c>
      <c r="B250" s="2" t="str">
        <f>TEXT(tbl_Data[[#This Row],[Date]],"ddd")</f>
        <v>Wed</v>
      </c>
      <c r="C250" t="s">
        <v>727</v>
      </c>
      <c r="D250" t="s">
        <v>738</v>
      </c>
      <c r="E250" t="s">
        <v>406</v>
      </c>
      <c r="F250" t="s">
        <v>17</v>
      </c>
      <c r="G250" t="s">
        <v>11</v>
      </c>
      <c r="H250" t="str">
        <f>_xlfn.XLOOKUP(tbl_Data[[#This Row],[Nationality]],$O$2:$O$16,$P$2:$P$16,,0)</f>
        <v>Asia</v>
      </c>
      <c r="I250">
        <v>45</v>
      </c>
      <c r="J250" t="str">
        <f>IF(tbl_Data[[#This Row],[Age]]&lt;15,"Children (&lt;15)",IF(tbl_Data[[#This Row],[Age]]&lt;25,"Youth (16-24)",IF(tbl_Data[[#This Row],[Age]]&lt;51,"Adults (25-50)","Old (&gt;51)")))</f>
        <v>Adults (25-50)</v>
      </c>
      <c r="K250" t="s">
        <v>12</v>
      </c>
      <c r="L250" t="s">
        <v>13</v>
      </c>
      <c r="M250" t="s">
        <v>14</v>
      </c>
    </row>
    <row r="251" spans="1:13" x14ac:dyDescent="0.2">
      <c r="A251" s="2" t="s">
        <v>745</v>
      </c>
      <c r="B251" s="2" t="str">
        <f>TEXT(tbl_Data[[#This Row],[Date]],"ddd")</f>
        <v>Wed</v>
      </c>
      <c r="C251" t="s">
        <v>728</v>
      </c>
      <c r="D251" t="s">
        <v>739</v>
      </c>
      <c r="E251" t="s">
        <v>404</v>
      </c>
      <c r="F251" t="s">
        <v>17</v>
      </c>
      <c r="G251" t="s">
        <v>11</v>
      </c>
      <c r="H251" t="str">
        <f>_xlfn.XLOOKUP(tbl_Data[[#This Row],[Nationality]],$O$2:$O$16,$P$2:$P$16,,0)</f>
        <v>Asia</v>
      </c>
      <c r="I251">
        <v>30</v>
      </c>
      <c r="J251" t="str">
        <f>IF(tbl_Data[[#This Row],[Age]]&lt;15,"Children (&lt;15)",IF(tbl_Data[[#This Row],[Age]]&lt;25,"Youth (16-24)",IF(tbl_Data[[#This Row],[Age]]&lt;51,"Adults (25-50)","Old (&gt;51)")))</f>
        <v>Adults (25-50)</v>
      </c>
      <c r="K251" t="s">
        <v>12</v>
      </c>
      <c r="L251" t="s">
        <v>13</v>
      </c>
      <c r="M251" t="s">
        <v>14</v>
      </c>
    </row>
    <row r="252" spans="1:13" x14ac:dyDescent="0.2">
      <c r="A252" s="2" t="s">
        <v>745</v>
      </c>
      <c r="B252" s="2" t="str">
        <f>TEXT(tbl_Data[[#This Row],[Date]],"ddd")</f>
        <v>Wed</v>
      </c>
      <c r="C252" t="s">
        <v>729</v>
      </c>
      <c r="D252" t="s">
        <v>739</v>
      </c>
      <c r="E252" t="s">
        <v>495</v>
      </c>
      <c r="F252" t="s">
        <v>17</v>
      </c>
      <c r="G252" t="s">
        <v>11</v>
      </c>
      <c r="H252" t="str">
        <f>_xlfn.XLOOKUP(tbl_Data[[#This Row],[Nationality]],$O$2:$O$16,$P$2:$P$16,,0)</f>
        <v>Asia</v>
      </c>
      <c r="I252">
        <v>37</v>
      </c>
      <c r="J252" t="str">
        <f>IF(tbl_Data[[#This Row],[Age]]&lt;15,"Children (&lt;15)",IF(tbl_Data[[#This Row],[Age]]&lt;25,"Youth (16-24)",IF(tbl_Data[[#This Row],[Age]]&lt;51,"Adults (25-50)","Old (&gt;51)")))</f>
        <v>Adults (25-50)</v>
      </c>
      <c r="K252" t="s">
        <v>12</v>
      </c>
      <c r="L252" t="s">
        <v>13</v>
      </c>
      <c r="M252" t="s">
        <v>14</v>
      </c>
    </row>
    <row r="253" spans="1:13" x14ac:dyDescent="0.2">
      <c r="A253" s="2" t="s">
        <v>745</v>
      </c>
      <c r="B253" s="2" t="str">
        <f>TEXT(tbl_Data[[#This Row],[Date]],"ddd")</f>
        <v>Wed</v>
      </c>
      <c r="C253" t="s">
        <v>730</v>
      </c>
      <c r="D253" t="s">
        <v>739</v>
      </c>
      <c r="E253" t="s">
        <v>402</v>
      </c>
      <c r="F253" t="s">
        <v>17</v>
      </c>
      <c r="G253" t="s">
        <v>11</v>
      </c>
      <c r="H253" t="str">
        <f>_xlfn.XLOOKUP(tbl_Data[[#This Row],[Nationality]],$O$2:$O$16,$P$2:$P$16,,0)</f>
        <v>Asia</v>
      </c>
      <c r="I253">
        <v>35</v>
      </c>
      <c r="J253" t="str">
        <f>IF(tbl_Data[[#This Row],[Age]]&lt;15,"Children (&lt;15)",IF(tbl_Data[[#This Row],[Age]]&lt;25,"Youth (16-24)",IF(tbl_Data[[#This Row],[Age]]&lt;51,"Adults (25-50)","Old (&gt;51)")))</f>
        <v>Adults (25-50)</v>
      </c>
      <c r="K253" t="s">
        <v>12</v>
      </c>
      <c r="L253" t="s">
        <v>13</v>
      </c>
      <c r="M253" t="s">
        <v>41</v>
      </c>
    </row>
    <row r="254" spans="1:13" x14ac:dyDescent="0.2">
      <c r="A254" s="2" t="s">
        <v>745</v>
      </c>
      <c r="B254" s="2" t="str">
        <f>TEXT(tbl_Data[[#This Row],[Date]],"ddd")</f>
        <v>Wed</v>
      </c>
      <c r="C254" t="s">
        <v>731</v>
      </c>
      <c r="D254" t="s">
        <v>739</v>
      </c>
      <c r="E254" t="s">
        <v>400</v>
      </c>
      <c r="F254" t="s">
        <v>17</v>
      </c>
      <c r="G254" t="s">
        <v>11</v>
      </c>
      <c r="H254" t="str">
        <f>_xlfn.XLOOKUP(tbl_Data[[#This Row],[Nationality]],$O$2:$O$16,$P$2:$P$16,,0)</f>
        <v>Asia</v>
      </c>
      <c r="I254">
        <v>39</v>
      </c>
      <c r="J254" t="str">
        <f>IF(tbl_Data[[#This Row],[Age]]&lt;15,"Children (&lt;15)",IF(tbl_Data[[#This Row],[Age]]&lt;25,"Youth (16-24)",IF(tbl_Data[[#This Row],[Age]]&lt;51,"Adults (25-50)","Old (&gt;51)")))</f>
        <v>Adults (25-50)</v>
      </c>
      <c r="K254" t="s">
        <v>12</v>
      </c>
      <c r="L254" t="s">
        <v>13</v>
      </c>
      <c r="M254" t="s">
        <v>14</v>
      </c>
    </row>
    <row r="255" spans="1:13" x14ac:dyDescent="0.2">
      <c r="A255" s="2" t="s">
        <v>745</v>
      </c>
      <c r="B255" s="2" t="str">
        <f>TEXT(tbl_Data[[#This Row],[Date]],"ddd")</f>
        <v>Wed</v>
      </c>
      <c r="C255" t="s">
        <v>791</v>
      </c>
      <c r="D255" t="s">
        <v>991</v>
      </c>
      <c r="E255" t="s">
        <v>493</v>
      </c>
      <c r="F255" s="1" t="s">
        <v>631</v>
      </c>
      <c r="G255" t="s">
        <v>11</v>
      </c>
      <c r="H255" t="str">
        <f>_xlfn.XLOOKUP(tbl_Data[[#This Row],[Nationality]],$O$2:$O$16,$P$2:$P$16,,0)</f>
        <v>Asia</v>
      </c>
      <c r="I255">
        <v>30</v>
      </c>
      <c r="J255" t="str">
        <f>IF(tbl_Data[[#This Row],[Age]]&lt;15,"Children (&lt;15)",IF(tbl_Data[[#This Row],[Age]]&lt;25,"Youth (16-24)",IF(tbl_Data[[#This Row],[Age]]&lt;51,"Adults (25-50)","Old (&gt;51)")))</f>
        <v>Adults (25-50)</v>
      </c>
      <c r="K255" t="s">
        <v>12</v>
      </c>
      <c r="L255" t="s">
        <v>13</v>
      </c>
      <c r="M255" t="s">
        <v>20</v>
      </c>
    </row>
    <row r="256" spans="1:13" x14ac:dyDescent="0.2">
      <c r="A256" s="2" t="s">
        <v>745</v>
      </c>
      <c r="B256" s="2" t="str">
        <f>TEXT(tbl_Data[[#This Row],[Date]],"ddd")</f>
        <v>Wed</v>
      </c>
      <c r="C256" t="s">
        <v>778</v>
      </c>
      <c r="D256" t="s">
        <v>992</v>
      </c>
      <c r="E256" t="s">
        <v>555</v>
      </c>
      <c r="F256" t="s">
        <v>17</v>
      </c>
      <c r="G256" t="s">
        <v>11</v>
      </c>
      <c r="H256" t="str">
        <f>_xlfn.XLOOKUP(tbl_Data[[#This Row],[Nationality]],$O$2:$O$16,$P$2:$P$16,,0)</f>
        <v>Asia</v>
      </c>
      <c r="I256">
        <v>42</v>
      </c>
      <c r="J256" t="str">
        <f>IF(tbl_Data[[#This Row],[Age]]&lt;15,"Children (&lt;15)",IF(tbl_Data[[#This Row],[Age]]&lt;25,"Youth (16-24)",IF(tbl_Data[[#This Row],[Age]]&lt;51,"Adults (25-50)","Old (&gt;51)")))</f>
        <v>Adults (25-50)</v>
      </c>
      <c r="K256" t="s">
        <v>12</v>
      </c>
      <c r="L256" t="s">
        <v>13</v>
      </c>
      <c r="M256" t="s">
        <v>20</v>
      </c>
    </row>
    <row r="257" spans="1:13" x14ac:dyDescent="0.2">
      <c r="A257" s="2" t="s">
        <v>746</v>
      </c>
      <c r="B257" s="2" t="str">
        <f>TEXT(tbl_Data[[#This Row],[Date]],"ddd")</f>
        <v>Thu</v>
      </c>
      <c r="C257" t="s">
        <v>752</v>
      </c>
      <c r="D257" t="s">
        <v>1000</v>
      </c>
      <c r="E257" t="s">
        <v>553</v>
      </c>
      <c r="F257" t="s">
        <v>10</v>
      </c>
      <c r="G257" t="s">
        <v>11</v>
      </c>
      <c r="H257" t="str">
        <f>_xlfn.XLOOKUP(tbl_Data[[#This Row],[Nationality]],$O$2:$O$16,$P$2:$P$16,,0)</f>
        <v>Asia</v>
      </c>
      <c r="I257">
        <v>42</v>
      </c>
      <c r="J257" t="str">
        <f>IF(tbl_Data[[#This Row],[Age]]&lt;15,"Children (&lt;15)",IF(tbl_Data[[#This Row],[Age]]&lt;25,"Youth (16-24)",IF(tbl_Data[[#This Row],[Age]]&lt;51,"Adults (25-50)","Old (&gt;51)")))</f>
        <v>Adults (25-50)</v>
      </c>
      <c r="K257" t="s">
        <v>12</v>
      </c>
      <c r="L257" t="s">
        <v>13</v>
      </c>
      <c r="M257" t="s">
        <v>14</v>
      </c>
    </row>
    <row r="258" spans="1:13" x14ac:dyDescent="0.2">
      <c r="A258" s="2" t="s">
        <v>746</v>
      </c>
      <c r="B258" s="2" t="str">
        <f>TEXT(tbl_Data[[#This Row],[Date]],"ddd")</f>
        <v>Thu</v>
      </c>
      <c r="C258" t="s">
        <v>750</v>
      </c>
      <c r="D258" t="s">
        <v>1000</v>
      </c>
      <c r="E258" t="s">
        <v>563</v>
      </c>
      <c r="F258" t="s">
        <v>17</v>
      </c>
      <c r="G258" t="s">
        <v>11</v>
      </c>
      <c r="H258" t="str">
        <f>_xlfn.XLOOKUP(tbl_Data[[#This Row],[Nationality]],$O$2:$O$16,$P$2:$P$16,,0)</f>
        <v>Asia</v>
      </c>
      <c r="I258">
        <v>46</v>
      </c>
      <c r="J258" t="str">
        <f>IF(tbl_Data[[#This Row],[Age]]&lt;15,"Children (&lt;15)",IF(tbl_Data[[#This Row],[Age]]&lt;25,"Youth (16-24)",IF(tbl_Data[[#This Row],[Age]]&lt;51,"Adults (25-50)","Old (&gt;51)")))</f>
        <v>Adults (25-50)</v>
      </c>
      <c r="K258" t="s">
        <v>12</v>
      </c>
      <c r="L258" t="s">
        <v>13</v>
      </c>
      <c r="M258" t="s">
        <v>41</v>
      </c>
    </row>
    <row r="259" spans="1:13" x14ac:dyDescent="0.2">
      <c r="A259" s="2" t="s">
        <v>746</v>
      </c>
      <c r="B259" s="2" t="str">
        <f>TEXT(tbl_Data[[#This Row],[Date]],"ddd")</f>
        <v>Thu</v>
      </c>
      <c r="C259" t="s">
        <v>966</v>
      </c>
      <c r="D259" t="s">
        <v>994</v>
      </c>
      <c r="E259" t="s">
        <v>561</v>
      </c>
      <c r="F259" t="s">
        <v>17</v>
      </c>
      <c r="G259" t="s">
        <v>11</v>
      </c>
      <c r="H259" t="str">
        <f>_xlfn.XLOOKUP(tbl_Data[[#This Row],[Nationality]],$O$2:$O$16,$P$2:$P$16,,0)</f>
        <v>Asia</v>
      </c>
      <c r="I259">
        <v>37</v>
      </c>
      <c r="J259" t="str">
        <f>IF(tbl_Data[[#This Row],[Age]]&lt;15,"Children (&lt;15)",IF(tbl_Data[[#This Row],[Age]]&lt;25,"Youth (16-24)",IF(tbl_Data[[#This Row],[Age]]&lt;51,"Adults (25-50)","Old (&gt;51)")))</f>
        <v>Adults (25-50)</v>
      </c>
      <c r="K259" t="s">
        <v>12</v>
      </c>
      <c r="L259" t="s">
        <v>13</v>
      </c>
      <c r="M259" t="s">
        <v>20</v>
      </c>
    </row>
    <row r="260" spans="1:13" x14ac:dyDescent="0.2">
      <c r="A260" s="2" t="s">
        <v>746</v>
      </c>
      <c r="B260" s="2" t="str">
        <f>TEXT(tbl_Data[[#This Row],[Date]],"ddd")</f>
        <v>Thu</v>
      </c>
      <c r="C260" t="s">
        <v>792</v>
      </c>
      <c r="D260" t="s">
        <v>997</v>
      </c>
      <c r="E260" t="s">
        <v>559</v>
      </c>
      <c r="F260" t="s">
        <v>17</v>
      </c>
      <c r="G260" t="s">
        <v>11</v>
      </c>
      <c r="H260" t="str">
        <f>_xlfn.XLOOKUP(tbl_Data[[#This Row],[Nationality]],$O$2:$O$16,$P$2:$P$16,,0)</f>
        <v>Asia</v>
      </c>
      <c r="I260">
        <v>42</v>
      </c>
      <c r="J260" t="str">
        <f>IF(tbl_Data[[#This Row],[Age]]&lt;15,"Children (&lt;15)",IF(tbl_Data[[#This Row],[Age]]&lt;25,"Youth (16-24)",IF(tbl_Data[[#This Row],[Age]]&lt;51,"Adults (25-50)","Old (&gt;51)")))</f>
        <v>Adults (25-50)</v>
      </c>
      <c r="K260" t="s">
        <v>12</v>
      </c>
      <c r="L260" t="s">
        <v>13</v>
      </c>
      <c r="M260" t="s">
        <v>41</v>
      </c>
    </row>
    <row r="261" spans="1:13" x14ac:dyDescent="0.2">
      <c r="A261" s="2" t="s">
        <v>746</v>
      </c>
      <c r="B261" s="2" t="str">
        <f>TEXT(tbl_Data[[#This Row],[Date]],"ddd")</f>
        <v>Thu</v>
      </c>
      <c r="C261" t="s">
        <v>789</v>
      </c>
      <c r="D261" t="s">
        <v>997</v>
      </c>
      <c r="E261" t="s">
        <v>565</v>
      </c>
      <c r="F261" t="s">
        <v>17</v>
      </c>
      <c r="G261" t="s">
        <v>11</v>
      </c>
      <c r="H261" t="str">
        <f>_xlfn.XLOOKUP(tbl_Data[[#This Row],[Nationality]],$O$2:$O$16,$P$2:$P$16,,0)</f>
        <v>Asia</v>
      </c>
      <c r="I261">
        <v>36</v>
      </c>
      <c r="J261" t="str">
        <f>IF(tbl_Data[[#This Row],[Age]]&lt;15,"Children (&lt;15)",IF(tbl_Data[[#This Row],[Age]]&lt;25,"Youth (16-24)",IF(tbl_Data[[#This Row],[Age]]&lt;51,"Adults (25-50)","Old (&gt;51)")))</f>
        <v>Adults (25-50)</v>
      </c>
      <c r="K261" t="s">
        <v>12</v>
      </c>
      <c r="L261" t="s">
        <v>13</v>
      </c>
      <c r="M261" t="s">
        <v>14</v>
      </c>
    </row>
    <row r="262" spans="1:13" x14ac:dyDescent="0.2">
      <c r="A262" s="2" t="s">
        <v>746</v>
      </c>
      <c r="B262" s="2" t="str">
        <f>TEXT(tbl_Data[[#This Row],[Date]],"ddd")</f>
        <v>Thu</v>
      </c>
      <c r="C262" t="s">
        <v>787</v>
      </c>
      <c r="D262" t="s">
        <v>997</v>
      </c>
      <c r="E262" t="s">
        <v>557</v>
      </c>
      <c r="F262" t="s">
        <v>17</v>
      </c>
      <c r="G262" t="s">
        <v>11</v>
      </c>
      <c r="H262" t="str">
        <f>_xlfn.XLOOKUP(tbl_Data[[#This Row],[Nationality]],$O$2:$O$16,$P$2:$P$16,,0)</f>
        <v>Asia</v>
      </c>
      <c r="I262">
        <v>37</v>
      </c>
      <c r="J262" t="str">
        <f>IF(tbl_Data[[#This Row],[Age]]&lt;15,"Children (&lt;15)",IF(tbl_Data[[#This Row],[Age]]&lt;25,"Youth (16-24)",IF(tbl_Data[[#This Row],[Age]]&lt;51,"Adults (25-50)","Old (&gt;51)")))</f>
        <v>Adults (25-50)</v>
      </c>
      <c r="K262" t="s">
        <v>12</v>
      </c>
      <c r="L262" t="s">
        <v>13</v>
      </c>
      <c r="M262" t="s">
        <v>20</v>
      </c>
    </row>
    <row r="263" spans="1:13" x14ac:dyDescent="0.2">
      <c r="A263" s="2" t="s">
        <v>746</v>
      </c>
      <c r="B263" s="2" t="str">
        <f>TEXT(tbl_Data[[#This Row],[Date]],"ddd")</f>
        <v>Thu</v>
      </c>
      <c r="C263" t="s">
        <v>967</v>
      </c>
      <c r="D263" t="s">
        <v>735</v>
      </c>
      <c r="E263" t="s">
        <v>616</v>
      </c>
      <c r="F263" t="s">
        <v>10</v>
      </c>
      <c r="G263" t="s">
        <v>11</v>
      </c>
      <c r="H263" t="str">
        <f>_xlfn.XLOOKUP(tbl_Data[[#This Row],[Nationality]],$O$2:$O$16,$P$2:$P$16,,0)</f>
        <v>Asia</v>
      </c>
      <c r="I263">
        <v>27</v>
      </c>
      <c r="J263" t="str">
        <f>IF(tbl_Data[[#This Row],[Age]]&lt;15,"Children (&lt;15)",IF(tbl_Data[[#This Row],[Age]]&lt;25,"Youth (16-24)",IF(tbl_Data[[#This Row],[Age]]&lt;51,"Adults (25-50)","Old (&gt;51)")))</f>
        <v>Adults (25-50)</v>
      </c>
      <c r="K263" t="s">
        <v>12</v>
      </c>
      <c r="L263" t="s">
        <v>13</v>
      </c>
      <c r="M263" t="s">
        <v>41</v>
      </c>
    </row>
    <row r="264" spans="1:13" x14ac:dyDescent="0.2">
      <c r="A264" s="2" t="s">
        <v>747</v>
      </c>
      <c r="B264" s="2" t="str">
        <f>TEXT(tbl_Data[[#This Row],[Date]],"ddd")</f>
        <v>Fri</v>
      </c>
      <c r="C264" t="s">
        <v>968</v>
      </c>
      <c r="D264" t="s">
        <v>993</v>
      </c>
      <c r="E264" t="s">
        <v>614</v>
      </c>
      <c r="F264" t="s">
        <v>10</v>
      </c>
      <c r="G264" t="s">
        <v>11</v>
      </c>
      <c r="H264" t="str">
        <f>_xlfn.XLOOKUP(tbl_Data[[#This Row],[Nationality]],$O$2:$O$16,$P$2:$P$16,,0)</f>
        <v>Asia</v>
      </c>
      <c r="I264">
        <v>27</v>
      </c>
      <c r="J264" t="str">
        <f>IF(tbl_Data[[#This Row],[Age]]&lt;15,"Children (&lt;15)",IF(tbl_Data[[#This Row],[Age]]&lt;25,"Youth (16-24)",IF(tbl_Data[[#This Row],[Age]]&lt;51,"Adults (25-50)","Old (&gt;51)")))</f>
        <v>Adults (25-50)</v>
      </c>
      <c r="K264" t="s">
        <v>12</v>
      </c>
      <c r="L264" t="s">
        <v>13</v>
      </c>
      <c r="M264" t="s">
        <v>20</v>
      </c>
    </row>
    <row r="265" spans="1:13" x14ac:dyDescent="0.2">
      <c r="A265" s="2" t="s">
        <v>747</v>
      </c>
      <c r="B265" s="2" t="str">
        <f>TEXT(tbl_Data[[#This Row],[Date]],"ddd")</f>
        <v>Fri</v>
      </c>
      <c r="C265" t="s">
        <v>968</v>
      </c>
      <c r="D265" t="s">
        <v>993</v>
      </c>
      <c r="E265" t="s">
        <v>612</v>
      </c>
      <c r="F265" t="s">
        <v>10</v>
      </c>
      <c r="G265" t="s">
        <v>11</v>
      </c>
      <c r="H265" t="str">
        <f>_xlfn.XLOOKUP(tbl_Data[[#This Row],[Nationality]],$O$2:$O$16,$P$2:$P$16,,0)</f>
        <v>Asia</v>
      </c>
      <c r="I265">
        <v>25</v>
      </c>
      <c r="J265" t="str">
        <f>IF(tbl_Data[[#This Row],[Age]]&lt;15,"Children (&lt;15)",IF(tbl_Data[[#This Row],[Age]]&lt;25,"Youth (16-24)",IF(tbl_Data[[#This Row],[Age]]&lt;51,"Adults (25-50)","Old (&gt;51)")))</f>
        <v>Adults (25-50)</v>
      </c>
      <c r="K265" t="s">
        <v>12</v>
      </c>
      <c r="L265" t="s">
        <v>13</v>
      </c>
      <c r="M265" t="s">
        <v>20</v>
      </c>
    </row>
    <row r="266" spans="1:13" x14ac:dyDescent="0.2">
      <c r="A266" s="2" t="s">
        <v>747</v>
      </c>
      <c r="B266" s="2" t="str">
        <f>TEXT(tbl_Data[[#This Row],[Date]],"ddd")</f>
        <v>Fri</v>
      </c>
      <c r="C266" t="s">
        <v>969</v>
      </c>
      <c r="D266" t="s">
        <v>993</v>
      </c>
      <c r="E266" t="s">
        <v>610</v>
      </c>
      <c r="F266" t="s">
        <v>10</v>
      </c>
      <c r="G266" t="s">
        <v>11</v>
      </c>
      <c r="H266" t="str">
        <f>_xlfn.XLOOKUP(tbl_Data[[#This Row],[Nationality]],$O$2:$O$16,$P$2:$P$16,,0)</f>
        <v>Asia</v>
      </c>
      <c r="I266">
        <v>24</v>
      </c>
      <c r="J266" t="str">
        <f>IF(tbl_Data[[#This Row],[Age]]&lt;15,"Children (&lt;15)",IF(tbl_Data[[#This Row],[Age]]&lt;25,"Youth (16-24)",IF(tbl_Data[[#This Row],[Age]]&lt;51,"Adults (25-50)","Old (&gt;51)")))</f>
        <v>Youth (16-24)</v>
      </c>
      <c r="K266" t="s">
        <v>12</v>
      </c>
      <c r="L266" t="s">
        <v>13</v>
      </c>
      <c r="M266" t="s">
        <v>20</v>
      </c>
    </row>
    <row r="267" spans="1:13" x14ac:dyDescent="0.2">
      <c r="A267" s="2" t="s">
        <v>747</v>
      </c>
      <c r="B267" s="2" t="str">
        <f>TEXT(tbl_Data[[#This Row],[Date]],"ddd")</f>
        <v>Fri</v>
      </c>
      <c r="C267" t="s">
        <v>970</v>
      </c>
      <c r="D267" t="s">
        <v>993</v>
      </c>
      <c r="E267" t="s">
        <v>608</v>
      </c>
      <c r="F267" t="s">
        <v>10</v>
      </c>
      <c r="G267" t="s">
        <v>11</v>
      </c>
      <c r="H267" t="str">
        <f>_xlfn.XLOOKUP(tbl_Data[[#This Row],[Nationality]],$O$2:$O$16,$P$2:$P$16,,0)</f>
        <v>Asia</v>
      </c>
      <c r="I267">
        <v>27</v>
      </c>
      <c r="J267" t="str">
        <f>IF(tbl_Data[[#This Row],[Age]]&lt;15,"Children (&lt;15)",IF(tbl_Data[[#This Row],[Age]]&lt;25,"Youth (16-24)",IF(tbl_Data[[#This Row],[Age]]&lt;51,"Adults (25-50)","Old (&gt;51)")))</f>
        <v>Adults (25-50)</v>
      </c>
      <c r="K267" t="s">
        <v>18</v>
      </c>
      <c r="L267" t="s">
        <v>13</v>
      </c>
      <c r="M267" t="s">
        <v>20</v>
      </c>
    </row>
    <row r="268" spans="1:13" x14ac:dyDescent="0.2">
      <c r="A268" s="2" t="s">
        <v>747</v>
      </c>
      <c r="B268" s="2" t="str">
        <f>TEXT(tbl_Data[[#This Row],[Date]],"ddd")</f>
        <v>Fri</v>
      </c>
      <c r="C268" t="s">
        <v>971</v>
      </c>
      <c r="D268" t="s">
        <v>993</v>
      </c>
      <c r="E268" t="s">
        <v>606</v>
      </c>
      <c r="F268" t="s">
        <v>10</v>
      </c>
      <c r="G268" t="s">
        <v>11</v>
      </c>
      <c r="H268" t="str">
        <f>_xlfn.XLOOKUP(tbl_Data[[#This Row],[Nationality]],$O$2:$O$16,$P$2:$P$16,,0)</f>
        <v>Asia</v>
      </c>
      <c r="I268">
        <v>27</v>
      </c>
      <c r="J268" t="str">
        <f>IF(tbl_Data[[#This Row],[Age]]&lt;15,"Children (&lt;15)",IF(tbl_Data[[#This Row],[Age]]&lt;25,"Youth (16-24)",IF(tbl_Data[[#This Row],[Age]]&lt;51,"Adults (25-50)","Old (&gt;51)")))</f>
        <v>Adults (25-50)</v>
      </c>
      <c r="K268" t="s">
        <v>12</v>
      </c>
      <c r="L268" t="s">
        <v>13</v>
      </c>
      <c r="M268" t="s">
        <v>41</v>
      </c>
    </row>
    <row r="269" spans="1:13" x14ac:dyDescent="0.2">
      <c r="A269" s="2" t="s">
        <v>747</v>
      </c>
      <c r="B269" s="2" t="str">
        <f>TEXT(tbl_Data[[#This Row],[Date]],"ddd")</f>
        <v>Fri</v>
      </c>
      <c r="C269" t="s">
        <v>972</v>
      </c>
      <c r="D269" t="s">
        <v>993</v>
      </c>
      <c r="E269" t="s">
        <v>604</v>
      </c>
      <c r="F269" t="s">
        <v>10</v>
      </c>
      <c r="G269" t="s">
        <v>11</v>
      </c>
      <c r="H269" t="str">
        <f>_xlfn.XLOOKUP(tbl_Data[[#This Row],[Nationality]],$O$2:$O$16,$P$2:$P$16,,0)</f>
        <v>Asia</v>
      </c>
      <c r="I269">
        <v>27</v>
      </c>
      <c r="J269" t="str">
        <f>IF(tbl_Data[[#This Row],[Age]]&lt;15,"Children (&lt;15)",IF(tbl_Data[[#This Row],[Age]]&lt;25,"Youth (16-24)",IF(tbl_Data[[#This Row],[Age]]&lt;51,"Adults (25-50)","Old (&gt;51)")))</f>
        <v>Adults (25-50)</v>
      </c>
      <c r="K269" t="s">
        <v>12</v>
      </c>
      <c r="L269" t="s">
        <v>13</v>
      </c>
      <c r="M269" t="s">
        <v>14</v>
      </c>
    </row>
    <row r="270" spans="1:13" x14ac:dyDescent="0.2">
      <c r="A270" s="2" t="s">
        <v>747</v>
      </c>
      <c r="B270" s="2" t="str">
        <f>TEXT(tbl_Data[[#This Row],[Date]],"ddd")</f>
        <v>Fri</v>
      </c>
      <c r="C270" t="s">
        <v>973</v>
      </c>
      <c r="D270" t="s">
        <v>993</v>
      </c>
      <c r="E270" t="s">
        <v>602</v>
      </c>
      <c r="F270" t="s">
        <v>10</v>
      </c>
      <c r="G270" t="s">
        <v>11</v>
      </c>
      <c r="H270" t="str">
        <f>_xlfn.XLOOKUP(tbl_Data[[#This Row],[Nationality]],$O$2:$O$16,$P$2:$P$16,,0)</f>
        <v>Asia</v>
      </c>
      <c r="I270">
        <v>25</v>
      </c>
      <c r="J270" t="str">
        <f>IF(tbl_Data[[#This Row],[Age]]&lt;15,"Children (&lt;15)",IF(tbl_Data[[#This Row],[Age]]&lt;25,"Youth (16-24)",IF(tbl_Data[[#This Row],[Age]]&lt;51,"Adults (25-50)","Old (&gt;51)")))</f>
        <v>Adults (25-50)</v>
      </c>
      <c r="K270" t="s">
        <v>12</v>
      </c>
      <c r="L270" t="s">
        <v>13</v>
      </c>
      <c r="M270" t="s">
        <v>14</v>
      </c>
    </row>
    <row r="271" spans="1:13" x14ac:dyDescent="0.2">
      <c r="A271" s="2" t="s">
        <v>747</v>
      </c>
      <c r="B271" s="2" t="str">
        <f>TEXT(tbl_Data[[#This Row],[Date]],"ddd")</f>
        <v>Fri</v>
      </c>
      <c r="C271" t="s">
        <v>974</v>
      </c>
      <c r="D271" t="s">
        <v>993</v>
      </c>
      <c r="E271" t="s">
        <v>600</v>
      </c>
      <c r="F271" t="s">
        <v>10</v>
      </c>
      <c r="G271" t="s">
        <v>11</v>
      </c>
      <c r="H271" t="str">
        <f>_xlfn.XLOOKUP(tbl_Data[[#This Row],[Nationality]],$O$2:$O$16,$P$2:$P$16,,0)</f>
        <v>Asia</v>
      </c>
      <c r="I271">
        <v>24</v>
      </c>
      <c r="J271" t="str">
        <f>IF(tbl_Data[[#This Row],[Age]]&lt;15,"Children (&lt;15)",IF(tbl_Data[[#This Row],[Age]]&lt;25,"Youth (16-24)",IF(tbl_Data[[#This Row],[Age]]&lt;51,"Adults (25-50)","Old (&gt;51)")))</f>
        <v>Youth (16-24)</v>
      </c>
      <c r="K271" t="s">
        <v>12</v>
      </c>
      <c r="L271" t="s">
        <v>13</v>
      </c>
      <c r="M271" t="s">
        <v>14</v>
      </c>
    </row>
    <row r="272" spans="1:13" x14ac:dyDescent="0.2">
      <c r="A272" s="2" t="s">
        <v>747</v>
      </c>
      <c r="B272" s="2" t="str">
        <f>TEXT(tbl_Data[[#This Row],[Date]],"ddd")</f>
        <v>Fri</v>
      </c>
      <c r="C272" t="s">
        <v>975</v>
      </c>
      <c r="D272" t="s">
        <v>993</v>
      </c>
      <c r="E272" t="s">
        <v>598</v>
      </c>
      <c r="F272" t="s">
        <v>10</v>
      </c>
      <c r="G272" t="s">
        <v>11</v>
      </c>
      <c r="H272" t="str">
        <f>_xlfn.XLOOKUP(tbl_Data[[#This Row],[Nationality]],$O$2:$O$16,$P$2:$P$16,,0)</f>
        <v>Asia</v>
      </c>
      <c r="I272">
        <v>25</v>
      </c>
      <c r="J272" t="str">
        <f>IF(tbl_Data[[#This Row],[Age]]&lt;15,"Children (&lt;15)",IF(tbl_Data[[#This Row],[Age]]&lt;25,"Youth (16-24)",IF(tbl_Data[[#This Row],[Age]]&lt;51,"Adults (25-50)","Old (&gt;51)")))</f>
        <v>Adults (25-50)</v>
      </c>
      <c r="K272" t="s">
        <v>12</v>
      </c>
      <c r="L272" t="s">
        <v>19</v>
      </c>
      <c r="M272" t="s">
        <v>20</v>
      </c>
    </row>
    <row r="273" spans="1:13" x14ac:dyDescent="0.2">
      <c r="A273" s="2" t="s">
        <v>747</v>
      </c>
      <c r="B273" s="2" t="str">
        <f>TEXT(tbl_Data[[#This Row],[Date]],"ddd")</f>
        <v>Fri</v>
      </c>
      <c r="C273" t="s">
        <v>976</v>
      </c>
      <c r="D273" t="s">
        <v>993</v>
      </c>
      <c r="E273" t="s">
        <v>596</v>
      </c>
      <c r="F273" s="1" t="s">
        <v>631</v>
      </c>
      <c r="G273" t="s">
        <v>11</v>
      </c>
      <c r="H273" t="str">
        <f>_xlfn.XLOOKUP(tbl_Data[[#This Row],[Nationality]],$O$2:$O$16,$P$2:$P$16,,0)</f>
        <v>Asia</v>
      </c>
      <c r="I273">
        <v>26</v>
      </c>
      <c r="J273" t="str">
        <f>IF(tbl_Data[[#This Row],[Age]]&lt;15,"Children (&lt;15)",IF(tbl_Data[[#This Row],[Age]]&lt;25,"Youth (16-24)",IF(tbl_Data[[#This Row],[Age]]&lt;51,"Adults (25-50)","Old (&gt;51)")))</f>
        <v>Adults (25-50)</v>
      </c>
      <c r="K273" t="s">
        <v>12</v>
      </c>
      <c r="L273" t="s">
        <v>13</v>
      </c>
      <c r="M273" t="s">
        <v>20</v>
      </c>
    </row>
    <row r="274" spans="1:13" x14ac:dyDescent="0.2">
      <c r="A274" s="2" t="s">
        <v>747</v>
      </c>
      <c r="B274" s="2" t="str">
        <f>TEXT(tbl_Data[[#This Row],[Date]],"ddd")</f>
        <v>Fri</v>
      </c>
      <c r="C274" t="s">
        <v>977</v>
      </c>
      <c r="D274" t="s">
        <v>993</v>
      </c>
      <c r="E274" t="s">
        <v>594</v>
      </c>
      <c r="F274" t="s">
        <v>10</v>
      </c>
      <c r="G274" t="s">
        <v>11</v>
      </c>
      <c r="H274" t="str">
        <f>_xlfn.XLOOKUP(tbl_Data[[#This Row],[Nationality]],$O$2:$O$16,$P$2:$P$16,,0)</f>
        <v>Asia</v>
      </c>
      <c r="I274">
        <v>28</v>
      </c>
      <c r="J274" t="str">
        <f>IF(tbl_Data[[#This Row],[Age]]&lt;15,"Children (&lt;15)",IF(tbl_Data[[#This Row],[Age]]&lt;25,"Youth (16-24)",IF(tbl_Data[[#This Row],[Age]]&lt;51,"Adults (25-50)","Old (&gt;51)")))</f>
        <v>Adults (25-50)</v>
      </c>
      <c r="K274" t="s">
        <v>12</v>
      </c>
      <c r="L274" t="s">
        <v>19</v>
      </c>
      <c r="M274" t="s">
        <v>20</v>
      </c>
    </row>
    <row r="275" spans="1:13" x14ac:dyDescent="0.2">
      <c r="A275" s="2" t="s">
        <v>747</v>
      </c>
      <c r="B275" s="2" t="str">
        <f>TEXT(tbl_Data[[#This Row],[Date]],"ddd")</f>
        <v>Fri</v>
      </c>
      <c r="C275" t="s">
        <v>699</v>
      </c>
      <c r="D275" t="s">
        <v>993</v>
      </c>
      <c r="E275" t="s">
        <v>592</v>
      </c>
      <c r="F275" t="s">
        <v>10</v>
      </c>
      <c r="G275" t="s">
        <v>11</v>
      </c>
      <c r="H275" t="str">
        <f>_xlfn.XLOOKUP(tbl_Data[[#This Row],[Nationality]],$O$2:$O$16,$P$2:$P$16,,0)</f>
        <v>Asia</v>
      </c>
      <c r="I275">
        <v>30</v>
      </c>
      <c r="J275" t="str">
        <f>IF(tbl_Data[[#This Row],[Age]]&lt;15,"Children (&lt;15)",IF(tbl_Data[[#This Row],[Age]]&lt;25,"Youth (16-24)",IF(tbl_Data[[#This Row],[Age]]&lt;51,"Adults (25-50)","Old (&gt;51)")))</f>
        <v>Adults (25-50)</v>
      </c>
      <c r="K275" t="s">
        <v>12</v>
      </c>
      <c r="L275" t="s">
        <v>13</v>
      </c>
      <c r="M275" t="s">
        <v>14</v>
      </c>
    </row>
    <row r="276" spans="1:13" x14ac:dyDescent="0.2">
      <c r="A276" s="2" t="s">
        <v>747</v>
      </c>
      <c r="B276" s="2" t="str">
        <f>TEXT(tbl_Data[[#This Row],[Date]],"ddd")</f>
        <v>Fri</v>
      </c>
      <c r="C276" t="s">
        <v>978</v>
      </c>
      <c r="D276" t="s">
        <v>993</v>
      </c>
      <c r="E276" t="s">
        <v>590</v>
      </c>
      <c r="F276" t="s">
        <v>10</v>
      </c>
      <c r="G276" t="s">
        <v>11</v>
      </c>
      <c r="H276" t="str">
        <f>_xlfn.XLOOKUP(tbl_Data[[#This Row],[Nationality]],$O$2:$O$16,$P$2:$P$16,,0)</f>
        <v>Asia</v>
      </c>
      <c r="I276">
        <v>29</v>
      </c>
      <c r="J276" t="str">
        <f>IF(tbl_Data[[#This Row],[Age]]&lt;15,"Children (&lt;15)",IF(tbl_Data[[#This Row],[Age]]&lt;25,"Youth (16-24)",IF(tbl_Data[[#This Row],[Age]]&lt;51,"Adults (25-50)","Old (&gt;51)")))</f>
        <v>Adults (25-50)</v>
      </c>
      <c r="K276" t="s">
        <v>18</v>
      </c>
      <c r="L276" t="s">
        <v>13</v>
      </c>
      <c r="M276" t="s">
        <v>14</v>
      </c>
    </row>
    <row r="277" spans="1:13" x14ac:dyDescent="0.2">
      <c r="A277" s="2" t="s">
        <v>747</v>
      </c>
      <c r="B277" s="2" t="str">
        <f>TEXT(tbl_Data[[#This Row],[Date]],"ddd")</f>
        <v>Fri</v>
      </c>
      <c r="C277" t="s">
        <v>979</v>
      </c>
      <c r="D277" t="s">
        <v>993</v>
      </c>
      <c r="E277" t="s">
        <v>588</v>
      </c>
      <c r="F277" t="s">
        <v>17</v>
      </c>
      <c r="G277" t="s">
        <v>11</v>
      </c>
      <c r="H277" t="str">
        <f>_xlfn.XLOOKUP(tbl_Data[[#This Row],[Nationality]],$O$2:$O$16,$P$2:$P$16,,0)</f>
        <v>Asia</v>
      </c>
      <c r="I277">
        <v>22</v>
      </c>
      <c r="J277" t="str">
        <f>IF(tbl_Data[[#This Row],[Age]]&lt;15,"Children (&lt;15)",IF(tbl_Data[[#This Row],[Age]]&lt;25,"Youth (16-24)",IF(tbl_Data[[#This Row],[Age]]&lt;51,"Adults (25-50)","Old (&gt;51)")))</f>
        <v>Youth (16-24)</v>
      </c>
      <c r="K277" t="s">
        <v>12</v>
      </c>
      <c r="L277" t="s">
        <v>13</v>
      </c>
      <c r="M277" t="s">
        <v>14</v>
      </c>
    </row>
    <row r="278" spans="1:13" x14ac:dyDescent="0.2">
      <c r="A278" s="2" t="s">
        <v>747</v>
      </c>
      <c r="B278" s="2" t="str">
        <f>TEXT(tbl_Data[[#This Row],[Date]],"ddd")</f>
        <v>Fri</v>
      </c>
      <c r="C278" t="s">
        <v>980</v>
      </c>
      <c r="D278" t="s">
        <v>993</v>
      </c>
      <c r="E278" t="s">
        <v>586</v>
      </c>
      <c r="F278" t="s">
        <v>10</v>
      </c>
      <c r="G278" t="s">
        <v>11</v>
      </c>
      <c r="H278" t="str">
        <f>_xlfn.XLOOKUP(tbl_Data[[#This Row],[Nationality]],$O$2:$O$16,$P$2:$P$16,,0)</f>
        <v>Asia</v>
      </c>
      <c r="I278">
        <v>23</v>
      </c>
      <c r="J278" t="str">
        <f>IF(tbl_Data[[#This Row],[Age]]&lt;15,"Children (&lt;15)",IF(tbl_Data[[#This Row],[Age]]&lt;25,"Youth (16-24)",IF(tbl_Data[[#This Row],[Age]]&lt;51,"Adults (25-50)","Old (&gt;51)")))</f>
        <v>Youth (16-24)</v>
      </c>
      <c r="K278" t="s">
        <v>12</v>
      </c>
      <c r="L278" t="s">
        <v>13</v>
      </c>
      <c r="M278" t="s">
        <v>14</v>
      </c>
    </row>
    <row r="279" spans="1:13" x14ac:dyDescent="0.2">
      <c r="A279" s="2" t="s">
        <v>747</v>
      </c>
      <c r="B279" s="2" t="str">
        <f>TEXT(tbl_Data[[#This Row],[Date]],"ddd")</f>
        <v>Fri</v>
      </c>
      <c r="C279" t="s">
        <v>981</v>
      </c>
      <c r="D279" t="s">
        <v>993</v>
      </c>
      <c r="E279" t="s">
        <v>584</v>
      </c>
      <c r="F279" t="s">
        <v>10</v>
      </c>
      <c r="G279" t="s">
        <v>11</v>
      </c>
      <c r="H279" t="str">
        <f>_xlfn.XLOOKUP(tbl_Data[[#This Row],[Nationality]],$O$2:$O$16,$P$2:$P$16,,0)</f>
        <v>Asia</v>
      </c>
      <c r="I279">
        <v>28</v>
      </c>
      <c r="J279" t="str">
        <f>IF(tbl_Data[[#This Row],[Age]]&lt;15,"Children (&lt;15)",IF(tbl_Data[[#This Row],[Age]]&lt;25,"Youth (16-24)",IF(tbl_Data[[#This Row],[Age]]&lt;51,"Adults (25-50)","Old (&gt;51)")))</f>
        <v>Adults (25-50)</v>
      </c>
      <c r="K279" t="s">
        <v>12</v>
      </c>
      <c r="L279" t="s">
        <v>13</v>
      </c>
      <c r="M279" t="s">
        <v>14</v>
      </c>
    </row>
    <row r="280" spans="1:13" x14ac:dyDescent="0.2">
      <c r="A280" s="2" t="s">
        <v>747</v>
      </c>
      <c r="B280" s="2" t="str">
        <f>TEXT(tbl_Data[[#This Row],[Date]],"ddd")</f>
        <v>Fri</v>
      </c>
      <c r="C280" t="s">
        <v>982</v>
      </c>
      <c r="D280" t="s">
        <v>993</v>
      </c>
      <c r="E280" t="s">
        <v>582</v>
      </c>
      <c r="F280" t="s">
        <v>10</v>
      </c>
      <c r="G280" t="s">
        <v>11</v>
      </c>
      <c r="H280" t="str">
        <f>_xlfn.XLOOKUP(tbl_Data[[#This Row],[Nationality]],$O$2:$O$16,$P$2:$P$16,,0)</f>
        <v>Asia</v>
      </c>
      <c r="I280">
        <v>23</v>
      </c>
      <c r="J280" t="str">
        <f>IF(tbl_Data[[#This Row],[Age]]&lt;15,"Children (&lt;15)",IF(tbl_Data[[#This Row],[Age]]&lt;25,"Youth (16-24)",IF(tbl_Data[[#This Row],[Age]]&lt;51,"Adults (25-50)","Old (&gt;51)")))</f>
        <v>Youth (16-24)</v>
      </c>
      <c r="K280" t="s">
        <v>12</v>
      </c>
      <c r="L280" t="s">
        <v>19</v>
      </c>
      <c r="M280" t="s">
        <v>20</v>
      </c>
    </row>
    <row r="281" spans="1:13" x14ac:dyDescent="0.2">
      <c r="A281" s="2" t="s">
        <v>747</v>
      </c>
      <c r="B281" s="2" t="str">
        <f>TEXT(tbl_Data[[#This Row],[Date]],"ddd")</f>
        <v>Fri</v>
      </c>
      <c r="C281" t="s">
        <v>983</v>
      </c>
      <c r="D281" t="s">
        <v>994</v>
      </c>
      <c r="E281" t="s">
        <v>580</v>
      </c>
      <c r="F281" t="s">
        <v>10</v>
      </c>
      <c r="G281" t="s">
        <v>11</v>
      </c>
      <c r="H281" t="str">
        <f>_xlfn.XLOOKUP(tbl_Data[[#This Row],[Nationality]],$O$2:$O$16,$P$2:$P$16,,0)</f>
        <v>Asia</v>
      </c>
      <c r="I281">
        <v>26</v>
      </c>
      <c r="J281" t="str">
        <f>IF(tbl_Data[[#This Row],[Age]]&lt;15,"Children (&lt;15)",IF(tbl_Data[[#This Row],[Age]]&lt;25,"Youth (16-24)",IF(tbl_Data[[#This Row],[Age]]&lt;51,"Adults (25-50)","Old (&gt;51)")))</f>
        <v>Adults (25-50)</v>
      </c>
      <c r="K281" t="s">
        <v>12</v>
      </c>
      <c r="L281" t="s">
        <v>13</v>
      </c>
      <c r="M281" t="s">
        <v>14</v>
      </c>
    </row>
    <row r="282" spans="1:13" x14ac:dyDescent="0.2">
      <c r="A282" s="2" t="s">
        <v>747</v>
      </c>
      <c r="B282" s="2" t="str">
        <f>TEXT(tbl_Data[[#This Row],[Date]],"ddd")</f>
        <v>Fri</v>
      </c>
      <c r="C282" t="s">
        <v>984</v>
      </c>
      <c r="D282" t="s">
        <v>994</v>
      </c>
      <c r="E282" t="s">
        <v>578</v>
      </c>
      <c r="F282" s="1" t="s">
        <v>631</v>
      </c>
      <c r="G282" t="s">
        <v>11</v>
      </c>
      <c r="H282" t="str">
        <f>_xlfn.XLOOKUP(tbl_Data[[#This Row],[Nationality]],$O$2:$O$16,$P$2:$P$16,,0)</f>
        <v>Asia</v>
      </c>
      <c r="I282">
        <v>23</v>
      </c>
      <c r="J282" t="str">
        <f>IF(tbl_Data[[#This Row],[Age]]&lt;15,"Children (&lt;15)",IF(tbl_Data[[#This Row],[Age]]&lt;25,"Youth (16-24)",IF(tbl_Data[[#This Row],[Age]]&lt;51,"Adults (25-50)","Old (&gt;51)")))</f>
        <v>Youth (16-24)</v>
      </c>
      <c r="K282" t="s">
        <v>12</v>
      </c>
      <c r="L282" t="s">
        <v>13</v>
      </c>
      <c r="M282" t="s">
        <v>20</v>
      </c>
    </row>
    <row r="283" spans="1:13" x14ac:dyDescent="0.2">
      <c r="A283" s="2" t="s">
        <v>747</v>
      </c>
      <c r="B283" s="2" t="str">
        <f>TEXT(tbl_Data[[#This Row],[Date]],"ddd")</f>
        <v>Fri</v>
      </c>
      <c r="C283" t="s">
        <v>985</v>
      </c>
      <c r="D283" t="s">
        <v>1001</v>
      </c>
      <c r="E283" t="s">
        <v>576</v>
      </c>
      <c r="F283" t="s">
        <v>10</v>
      </c>
      <c r="G283" t="s">
        <v>11</v>
      </c>
      <c r="H283" t="str">
        <f>_xlfn.XLOOKUP(tbl_Data[[#This Row],[Nationality]],$O$2:$O$16,$P$2:$P$16,,0)</f>
        <v>Asia</v>
      </c>
      <c r="I283">
        <v>25</v>
      </c>
      <c r="J283" t="str">
        <f>IF(tbl_Data[[#This Row],[Age]]&lt;15,"Children (&lt;15)",IF(tbl_Data[[#This Row],[Age]]&lt;25,"Youth (16-24)",IF(tbl_Data[[#This Row],[Age]]&lt;51,"Adults (25-50)","Old (&gt;51)")))</f>
        <v>Adults (25-50)</v>
      </c>
      <c r="K283" t="s">
        <v>12</v>
      </c>
      <c r="L283" t="s">
        <v>13</v>
      </c>
      <c r="M283" t="s">
        <v>14</v>
      </c>
    </row>
    <row r="284" spans="1:13" x14ac:dyDescent="0.2">
      <c r="A284" s="2" t="s">
        <v>747</v>
      </c>
      <c r="B284" s="2" t="str">
        <f>TEXT(tbl_Data[[#This Row],[Date]],"ddd")</f>
        <v>Fri</v>
      </c>
      <c r="C284" t="s">
        <v>986</v>
      </c>
      <c r="D284" t="s">
        <v>996</v>
      </c>
      <c r="E284" t="s">
        <v>574</v>
      </c>
      <c r="F284" t="s">
        <v>10</v>
      </c>
      <c r="G284" t="s">
        <v>11</v>
      </c>
      <c r="H284" t="str">
        <f>_xlfn.XLOOKUP(tbl_Data[[#This Row],[Nationality]],$O$2:$O$16,$P$2:$P$16,,0)</f>
        <v>Asia</v>
      </c>
      <c r="I284">
        <v>27</v>
      </c>
      <c r="J284" t="str">
        <f>IF(tbl_Data[[#This Row],[Age]]&lt;15,"Children (&lt;15)",IF(tbl_Data[[#This Row],[Age]]&lt;25,"Youth (16-24)",IF(tbl_Data[[#This Row],[Age]]&lt;51,"Adults (25-50)","Old (&gt;51)")))</f>
        <v>Adults (25-50)</v>
      </c>
      <c r="K284" t="s">
        <v>12</v>
      </c>
      <c r="L284" t="s">
        <v>13</v>
      </c>
      <c r="M284" t="s">
        <v>20</v>
      </c>
    </row>
    <row r="285" spans="1:13" x14ac:dyDescent="0.2">
      <c r="A285" s="2" t="s">
        <v>747</v>
      </c>
      <c r="B285" s="2" t="str">
        <f>TEXT(tbl_Data[[#This Row],[Date]],"ddd")</f>
        <v>Fri</v>
      </c>
      <c r="C285" t="s">
        <v>987</v>
      </c>
      <c r="D285" t="s">
        <v>996</v>
      </c>
      <c r="E285" t="s">
        <v>572</v>
      </c>
      <c r="F285" t="s">
        <v>10</v>
      </c>
      <c r="G285" t="s">
        <v>11</v>
      </c>
      <c r="H285" t="str">
        <f>_xlfn.XLOOKUP(tbl_Data[[#This Row],[Nationality]],$O$2:$O$16,$P$2:$P$16,,0)</f>
        <v>Asia</v>
      </c>
      <c r="I285">
        <v>27</v>
      </c>
      <c r="J285" t="str">
        <f>IF(tbl_Data[[#This Row],[Age]]&lt;15,"Children (&lt;15)",IF(tbl_Data[[#This Row],[Age]]&lt;25,"Youth (16-24)",IF(tbl_Data[[#This Row],[Age]]&lt;51,"Adults (25-50)","Old (&gt;51)")))</f>
        <v>Adults (25-50)</v>
      </c>
      <c r="K285" t="s">
        <v>18</v>
      </c>
      <c r="L285" t="s">
        <v>13</v>
      </c>
      <c r="M285" t="s">
        <v>20</v>
      </c>
    </row>
    <row r="286" spans="1:13" x14ac:dyDescent="0.2">
      <c r="A286" s="2" t="s">
        <v>747</v>
      </c>
      <c r="B286" s="2" t="str">
        <f>TEXT(tbl_Data[[#This Row],[Date]],"ddd")</f>
        <v>Fri</v>
      </c>
      <c r="C286" t="s">
        <v>988</v>
      </c>
      <c r="D286" t="s">
        <v>996</v>
      </c>
      <c r="E286" t="s">
        <v>570</v>
      </c>
      <c r="F286" t="s">
        <v>10</v>
      </c>
      <c r="G286" t="s">
        <v>11</v>
      </c>
      <c r="H286" t="str">
        <f>_xlfn.XLOOKUP(tbl_Data[[#This Row],[Nationality]],$O$2:$O$16,$P$2:$P$16,,0)</f>
        <v>Asia</v>
      </c>
      <c r="I286">
        <v>25</v>
      </c>
      <c r="J286" t="str">
        <f>IF(tbl_Data[[#This Row],[Age]]&lt;15,"Children (&lt;15)",IF(tbl_Data[[#This Row],[Age]]&lt;25,"Youth (16-24)",IF(tbl_Data[[#This Row],[Age]]&lt;51,"Adults (25-50)","Old (&gt;51)")))</f>
        <v>Adults (25-50)</v>
      </c>
      <c r="K286" t="s">
        <v>12</v>
      </c>
      <c r="L286" t="s">
        <v>13</v>
      </c>
      <c r="M286" t="s">
        <v>20</v>
      </c>
    </row>
    <row r="287" spans="1:13" x14ac:dyDescent="0.2">
      <c r="A287" s="2" t="s">
        <v>747</v>
      </c>
      <c r="B287" s="2" t="str">
        <f>TEXT(tbl_Data[[#This Row],[Date]],"ddd")</f>
        <v>Fri</v>
      </c>
      <c r="C287" t="s">
        <v>771</v>
      </c>
      <c r="D287" t="s">
        <v>999</v>
      </c>
      <c r="E287" t="s">
        <v>567</v>
      </c>
      <c r="F287" t="s">
        <v>10</v>
      </c>
      <c r="G287" t="s">
        <v>11</v>
      </c>
      <c r="H287" t="str">
        <f>_xlfn.XLOOKUP(tbl_Data[[#This Row],[Nationality]],$O$2:$O$16,$P$2:$P$16,,0)</f>
        <v>Asia</v>
      </c>
      <c r="I287">
        <v>26</v>
      </c>
      <c r="J287" t="str">
        <f>IF(tbl_Data[[#This Row],[Age]]&lt;15,"Children (&lt;15)",IF(tbl_Data[[#This Row],[Age]]&lt;25,"Youth (16-24)",IF(tbl_Data[[#This Row],[Age]]&lt;51,"Adults (25-50)","Old (&gt;51)")))</f>
        <v>Adults (25-50)</v>
      </c>
      <c r="K287" t="s">
        <v>12</v>
      </c>
      <c r="L287" t="s">
        <v>13</v>
      </c>
      <c r="M287" t="s">
        <v>20</v>
      </c>
    </row>
    <row r="288" spans="1:13" x14ac:dyDescent="0.2">
      <c r="A288" s="2" t="s">
        <v>747</v>
      </c>
      <c r="B288" s="2" t="str">
        <f>TEXT(tbl_Data[[#This Row],[Date]],"ddd")</f>
        <v>Fri</v>
      </c>
      <c r="C288" t="s">
        <v>749</v>
      </c>
      <c r="D288" t="s">
        <v>999</v>
      </c>
      <c r="E288" t="s">
        <v>568</v>
      </c>
      <c r="F288" t="s">
        <v>10</v>
      </c>
      <c r="G288" t="s">
        <v>11</v>
      </c>
      <c r="H288" t="str">
        <f>_xlfn.XLOOKUP(tbl_Data[[#This Row],[Nationality]],$O$2:$O$16,$P$2:$P$16,,0)</f>
        <v>Asia</v>
      </c>
      <c r="I288">
        <v>27</v>
      </c>
      <c r="J288" t="str">
        <f>IF(tbl_Data[[#This Row],[Age]]&lt;15,"Children (&lt;15)",IF(tbl_Data[[#This Row],[Age]]&lt;25,"Youth (16-24)",IF(tbl_Data[[#This Row],[Age]]&lt;51,"Adults (25-50)","Old (&gt;51)")))</f>
        <v>Adults (25-50)</v>
      </c>
      <c r="K288" t="s">
        <v>12</v>
      </c>
      <c r="L288" t="s">
        <v>13</v>
      </c>
      <c r="M288" t="s">
        <v>41</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DA4D3-3B9B-420E-A40D-E6B63C26C9F6}">
  <dimension ref="A1:J21"/>
  <sheetViews>
    <sheetView workbookViewId="0">
      <selection activeCell="C19" sqref="C19"/>
    </sheetView>
  </sheetViews>
  <sheetFormatPr defaultRowHeight="14.25" x14ac:dyDescent="0.2"/>
  <cols>
    <col min="2" max="2" width="26.25" style="11" customWidth="1"/>
    <col min="3" max="3" width="39.75" style="11" bestFit="1" customWidth="1"/>
    <col min="4" max="7" width="20.75" style="11" customWidth="1"/>
    <col min="8" max="8" width="16" style="11" customWidth="1"/>
    <col min="9" max="9" width="28.25" style="11" customWidth="1"/>
    <col min="10" max="10" width="9" style="11"/>
  </cols>
  <sheetData>
    <row r="1" spans="1:10" x14ac:dyDescent="0.2">
      <c r="B1" s="11" t="s">
        <v>618</v>
      </c>
    </row>
    <row r="2" spans="1:10" x14ac:dyDescent="0.2">
      <c r="B2" s="12" t="s">
        <v>619</v>
      </c>
    </row>
    <row r="3" spans="1:10" x14ac:dyDescent="0.2">
      <c r="B3" s="12" t="s">
        <v>620</v>
      </c>
    </row>
    <row r="4" spans="1:10" x14ac:dyDescent="0.2">
      <c r="B4" s="12" t="s">
        <v>621</v>
      </c>
    </row>
    <row r="5" spans="1:10" x14ac:dyDescent="0.2">
      <c r="B5" s="12" t="s">
        <v>622</v>
      </c>
    </row>
    <row r="6" spans="1:10" x14ac:dyDescent="0.2">
      <c r="B6" s="12" t="s">
        <v>623</v>
      </c>
    </row>
    <row r="7" spans="1:10" x14ac:dyDescent="0.2">
      <c r="B7" s="12" t="s">
        <v>624</v>
      </c>
    </row>
    <row r="8" spans="1:10" x14ac:dyDescent="0.2">
      <c r="B8" s="12" t="s">
        <v>625</v>
      </c>
    </row>
    <row r="9" spans="1:10" x14ac:dyDescent="0.2">
      <c r="B9" s="12" t="s">
        <v>638</v>
      </c>
    </row>
    <row r="10" spans="1:10" x14ac:dyDescent="0.2">
      <c r="B10" s="12" t="s">
        <v>642</v>
      </c>
    </row>
    <row r="12" spans="1:10" x14ac:dyDescent="0.2">
      <c r="B12" s="11" t="s">
        <v>645</v>
      </c>
    </row>
    <row r="13" spans="1:10" x14ac:dyDescent="0.2">
      <c r="B13" s="14" t="s">
        <v>648</v>
      </c>
      <c r="C13" s="14" t="s">
        <v>2</v>
      </c>
      <c r="D13" s="17" t="s">
        <v>4</v>
      </c>
      <c r="E13" s="17"/>
      <c r="F13" s="17"/>
      <c r="G13" s="17"/>
      <c r="H13" s="14" t="s">
        <v>3</v>
      </c>
      <c r="I13" s="14" t="s">
        <v>650</v>
      </c>
      <c r="J13" s="12"/>
    </row>
    <row r="14" spans="1:10" x14ac:dyDescent="0.2">
      <c r="B14" s="12"/>
      <c r="C14" s="12"/>
      <c r="D14" s="11" t="s">
        <v>669</v>
      </c>
      <c r="E14" s="11" t="s">
        <v>670</v>
      </c>
      <c r="F14" s="11" t="s">
        <v>668</v>
      </c>
      <c r="G14" s="11" t="s">
        <v>671</v>
      </c>
      <c r="H14" s="12"/>
      <c r="I14" s="12"/>
      <c r="J14" s="12"/>
    </row>
    <row r="15" spans="1:10" x14ac:dyDescent="0.2">
      <c r="A15" s="13" t="s">
        <v>663</v>
      </c>
      <c r="B15" s="11" t="s">
        <v>649</v>
      </c>
      <c r="C15" s="11" t="s">
        <v>647</v>
      </c>
      <c r="D15" s="15">
        <v>3.1399999999999997E-2</v>
      </c>
      <c r="E15" s="15">
        <v>0.27529999999999999</v>
      </c>
      <c r="F15" s="15">
        <v>0.6341</v>
      </c>
      <c r="G15" s="15">
        <v>5.9200000000000003E-2</v>
      </c>
      <c r="H15" s="11" t="s">
        <v>652</v>
      </c>
    </row>
    <row r="16" spans="1:10" x14ac:dyDescent="0.2">
      <c r="A16" s="13" t="s">
        <v>664</v>
      </c>
      <c r="B16" s="11" t="s">
        <v>659</v>
      </c>
      <c r="C16" s="11" t="s">
        <v>672</v>
      </c>
      <c r="D16" s="11" t="s">
        <v>674</v>
      </c>
      <c r="E16" s="11" t="s">
        <v>677</v>
      </c>
      <c r="F16" s="11" t="s">
        <v>677</v>
      </c>
      <c r="G16" s="11" t="s">
        <v>677</v>
      </c>
      <c r="H16" s="11" t="s">
        <v>653</v>
      </c>
    </row>
    <row r="17" spans="1:8" x14ac:dyDescent="0.2">
      <c r="A17" s="13" t="s">
        <v>665</v>
      </c>
      <c r="B17" s="11" t="s">
        <v>660</v>
      </c>
      <c r="C17" s="11" t="s">
        <v>673</v>
      </c>
      <c r="D17" s="11" t="s">
        <v>675</v>
      </c>
      <c r="E17" s="11" t="s">
        <v>678</v>
      </c>
      <c r="F17" s="11" t="s">
        <v>678</v>
      </c>
      <c r="G17" s="11" t="s">
        <v>678</v>
      </c>
      <c r="H17" s="11" t="s">
        <v>654</v>
      </c>
    </row>
    <row r="18" spans="1:8" x14ac:dyDescent="0.2">
      <c r="A18" s="13" t="s">
        <v>666</v>
      </c>
      <c r="B18" s="11" t="s">
        <v>661</v>
      </c>
      <c r="C18" s="11" t="s">
        <v>1002</v>
      </c>
      <c r="H18" s="11" t="s">
        <v>655</v>
      </c>
    </row>
    <row r="19" spans="1:8" x14ac:dyDescent="0.2">
      <c r="A19" s="13" t="s">
        <v>667</v>
      </c>
      <c r="B19" s="11" t="s">
        <v>743</v>
      </c>
      <c r="H19" s="11" t="s">
        <v>656</v>
      </c>
    </row>
    <row r="20" spans="1:8" x14ac:dyDescent="0.2">
      <c r="A20" s="13" t="s">
        <v>4</v>
      </c>
      <c r="B20" s="11" t="s">
        <v>651</v>
      </c>
      <c r="H20" s="11" t="s">
        <v>657</v>
      </c>
    </row>
    <row r="21" spans="1:8" ht="28.5" x14ac:dyDescent="0.2">
      <c r="A21" s="13" t="s">
        <v>7</v>
      </c>
      <c r="B21" s="11" t="s">
        <v>662</v>
      </c>
      <c r="D21" s="11" t="s">
        <v>676</v>
      </c>
      <c r="E21" s="11" t="s">
        <v>679</v>
      </c>
      <c r="F21" s="11" t="s">
        <v>680</v>
      </c>
      <c r="G21" s="11" t="s">
        <v>681</v>
      </c>
      <c r="H21" s="11" t="s">
        <v>658</v>
      </c>
    </row>
  </sheetData>
  <mergeCells count="1">
    <mergeCell ref="D13:G1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B11C-CDFB-4E75-B868-D8A63B0A7C59}">
  <dimension ref="A1:T34"/>
  <sheetViews>
    <sheetView workbookViewId="0">
      <selection activeCell="E4" sqref="E4"/>
    </sheetView>
  </sheetViews>
  <sheetFormatPr defaultRowHeight="14.25" x14ac:dyDescent="0.2"/>
  <cols>
    <col min="1" max="1" width="11.875" bestFit="1" customWidth="1"/>
    <col min="2" max="2" width="17.375" bestFit="1" customWidth="1"/>
    <col min="4" max="4" width="13.375" customWidth="1"/>
    <col min="5" max="5" width="11.75" bestFit="1" customWidth="1"/>
    <col min="6" max="6" width="17.125" bestFit="1" customWidth="1"/>
    <col min="7" max="7" width="17.125" customWidth="1"/>
    <col min="8" max="8" width="17.125" style="16" customWidth="1"/>
    <col min="10" max="10" width="13.125" bestFit="1" customWidth="1"/>
    <col min="11" max="11" width="12" bestFit="1" customWidth="1"/>
    <col min="13" max="13" width="15" bestFit="1" customWidth="1"/>
    <col min="14" max="14" width="12" bestFit="1" customWidth="1"/>
    <col min="16" max="16" width="6.125" bestFit="1" customWidth="1"/>
    <col min="17" max="18" width="11.375" bestFit="1" customWidth="1"/>
    <col min="19" max="19" width="6.625" bestFit="1" customWidth="1"/>
    <col min="20" max="20" width="12.75" bestFit="1" customWidth="1"/>
    <col min="21" max="21" width="9.875" bestFit="1" customWidth="1"/>
  </cols>
  <sheetData>
    <row r="1" spans="1:20" x14ac:dyDescent="0.2">
      <c r="A1" t="s">
        <v>630</v>
      </c>
      <c r="E1" s="4" t="s">
        <v>3</v>
      </c>
      <c r="F1" t="s">
        <v>627</v>
      </c>
      <c r="J1" s="4" t="s">
        <v>5</v>
      </c>
      <c r="K1" t="s">
        <v>628</v>
      </c>
      <c r="M1" s="4" t="s">
        <v>6</v>
      </c>
      <c r="N1" t="s">
        <v>637</v>
      </c>
      <c r="P1" s="4" t="s">
        <v>684</v>
      </c>
      <c r="Q1" t="s">
        <v>686</v>
      </c>
      <c r="S1" s="4" t="s">
        <v>690</v>
      </c>
      <c r="T1" t="s">
        <v>990</v>
      </c>
    </row>
    <row r="2" spans="1:20" x14ac:dyDescent="0.2">
      <c r="A2" s="4" t="s">
        <v>2</v>
      </c>
      <c r="B2" t="s">
        <v>629</v>
      </c>
      <c r="E2" s="5" t="s">
        <v>1005</v>
      </c>
      <c r="F2" s="18">
        <v>5</v>
      </c>
      <c r="G2">
        <v>241</v>
      </c>
      <c r="H2" s="16">
        <f>G2/287</f>
        <v>0.83972125435540068</v>
      </c>
      <c r="J2" s="5" t="s">
        <v>12</v>
      </c>
      <c r="K2" s="18">
        <v>237</v>
      </c>
      <c r="M2" s="5" t="s">
        <v>19</v>
      </c>
      <c r="N2" s="18">
        <v>32</v>
      </c>
      <c r="P2" s="5" t="s">
        <v>687</v>
      </c>
      <c r="Q2" s="18">
        <v>178</v>
      </c>
      <c r="S2" s="5" t="s">
        <v>1000</v>
      </c>
      <c r="T2" s="18">
        <v>2</v>
      </c>
    </row>
    <row r="3" spans="1:20" x14ac:dyDescent="0.2">
      <c r="A3" s="5" t="s">
        <v>17</v>
      </c>
      <c r="B3" s="18">
        <v>165</v>
      </c>
      <c r="E3" s="5" t="s">
        <v>1004</v>
      </c>
      <c r="F3" s="18">
        <v>281</v>
      </c>
      <c r="G3">
        <v>16</v>
      </c>
      <c r="H3" s="16">
        <f t="shared" ref="H3:H16" si="0">G3/287</f>
        <v>5.5749128919860627E-2</v>
      </c>
      <c r="J3" s="5" t="s">
        <v>18</v>
      </c>
      <c r="K3" s="18">
        <v>50</v>
      </c>
      <c r="M3" s="5" t="s">
        <v>13</v>
      </c>
      <c r="N3" s="18">
        <v>255</v>
      </c>
      <c r="P3" s="5" t="s">
        <v>685</v>
      </c>
      <c r="Q3" s="18">
        <v>77</v>
      </c>
      <c r="S3" s="5" t="s">
        <v>993</v>
      </c>
      <c r="T3" s="18">
        <v>27</v>
      </c>
    </row>
    <row r="4" spans="1:20" x14ac:dyDescent="0.2">
      <c r="A4" s="5" t="s">
        <v>10</v>
      </c>
      <c r="B4" s="18">
        <v>119</v>
      </c>
      <c r="E4" s="5" t="s">
        <v>1006</v>
      </c>
      <c r="F4" s="18">
        <v>1</v>
      </c>
      <c r="G4">
        <v>10</v>
      </c>
      <c r="H4" s="16">
        <f t="shared" si="0"/>
        <v>3.484320557491289E-2</v>
      </c>
      <c r="P4" s="5" t="s">
        <v>688</v>
      </c>
      <c r="Q4" s="18">
        <v>7</v>
      </c>
      <c r="S4" s="5" t="s">
        <v>994</v>
      </c>
      <c r="T4" s="18">
        <v>6</v>
      </c>
    </row>
    <row r="5" spans="1:20" x14ac:dyDescent="0.2">
      <c r="A5" s="5" t="s">
        <v>631</v>
      </c>
      <c r="B5" s="18">
        <v>3</v>
      </c>
      <c r="G5">
        <v>6</v>
      </c>
      <c r="H5" s="16">
        <f t="shared" si="0"/>
        <v>2.0905923344947737E-2</v>
      </c>
      <c r="P5" s="5" t="s">
        <v>689</v>
      </c>
      <c r="Q5" s="18">
        <v>25</v>
      </c>
      <c r="S5" s="5" t="s">
        <v>995</v>
      </c>
      <c r="T5" s="18">
        <v>1</v>
      </c>
    </row>
    <row r="6" spans="1:20" x14ac:dyDescent="0.2">
      <c r="A6" s="5" t="s">
        <v>626</v>
      </c>
      <c r="B6" s="18">
        <v>287</v>
      </c>
      <c r="C6" t="str">
        <f>_xlfn.CONCAT(GETPIVOTDATA("Gender",$A$2), " ", "(", ROUND(GETPIVOTDATA("Gender",$A$2)/287 * 100,2),"%)")</f>
        <v>287 (100%)</v>
      </c>
      <c r="G6">
        <v>3</v>
      </c>
      <c r="H6" s="16">
        <f t="shared" si="0"/>
        <v>1.0452961672473868E-2</v>
      </c>
      <c r="J6" s="9" t="s">
        <v>639</v>
      </c>
      <c r="M6" s="9" t="s">
        <v>639</v>
      </c>
      <c r="S6" s="5" t="s">
        <v>1001</v>
      </c>
      <c r="T6" s="18">
        <v>1</v>
      </c>
    </row>
    <row r="7" spans="1:20" x14ac:dyDescent="0.2">
      <c r="G7">
        <v>2</v>
      </c>
      <c r="H7" s="16">
        <f t="shared" si="0"/>
        <v>6.9686411149825784E-3</v>
      </c>
      <c r="J7" t="str">
        <f>UPPER(IF(K2=K3,"undecided",_xlfn.XLOOKUP(MAX(K2:K3),K2:K3,J2:J3)))</f>
        <v>TRADITIONAL FOOD</v>
      </c>
      <c r="M7" t="str">
        <f>UPPER(IF(N2=N3,"Undecided",_xlfn.XLOOKUP(MAX(N2:N3),N2:N3,M2:M3)))</f>
        <v>FRESH JUICE</v>
      </c>
      <c r="S7" s="5" t="s">
        <v>996</v>
      </c>
      <c r="T7" s="18">
        <v>4</v>
      </c>
    </row>
    <row r="8" spans="1:20" x14ac:dyDescent="0.2">
      <c r="A8" s="4" t="s">
        <v>4</v>
      </c>
      <c r="B8" t="s">
        <v>633</v>
      </c>
      <c r="G8">
        <v>1</v>
      </c>
      <c r="H8" s="16">
        <f t="shared" si="0"/>
        <v>3.4843205574912892E-3</v>
      </c>
      <c r="S8" s="5" t="s">
        <v>997</v>
      </c>
      <c r="T8" s="18">
        <v>5</v>
      </c>
    </row>
    <row r="9" spans="1:20" x14ac:dyDescent="0.2">
      <c r="A9" s="5" t="s">
        <v>682</v>
      </c>
      <c r="B9" s="18">
        <v>9</v>
      </c>
      <c r="G9">
        <v>1</v>
      </c>
      <c r="H9" s="16">
        <f t="shared" si="0"/>
        <v>3.4843205574912892E-3</v>
      </c>
      <c r="J9" s="4" t="s">
        <v>7</v>
      </c>
      <c r="K9" t="s">
        <v>641</v>
      </c>
      <c r="S9" s="5" t="s">
        <v>998</v>
      </c>
      <c r="T9" s="18">
        <v>10</v>
      </c>
    </row>
    <row r="10" spans="1:20" x14ac:dyDescent="0.2">
      <c r="A10" s="5" t="s">
        <v>683</v>
      </c>
      <c r="B10" s="18">
        <v>17</v>
      </c>
      <c r="G10">
        <v>1</v>
      </c>
      <c r="H10" s="16">
        <f t="shared" si="0"/>
        <v>3.4843205574912892E-3</v>
      </c>
      <c r="J10" s="5" t="s">
        <v>14</v>
      </c>
      <c r="K10" s="18">
        <v>122</v>
      </c>
      <c r="S10" s="5" t="s">
        <v>999</v>
      </c>
      <c r="T10" s="18">
        <v>22</v>
      </c>
    </row>
    <row r="11" spans="1:20" x14ac:dyDescent="0.2">
      <c r="A11" s="5" t="s">
        <v>646</v>
      </c>
      <c r="B11" s="18">
        <v>79</v>
      </c>
      <c r="G11">
        <v>1</v>
      </c>
      <c r="H11" s="16">
        <f t="shared" si="0"/>
        <v>3.4843205574912892E-3</v>
      </c>
      <c r="J11" s="5" t="s">
        <v>41</v>
      </c>
      <c r="K11" s="18">
        <v>52</v>
      </c>
      <c r="S11" s="5" t="s">
        <v>742</v>
      </c>
      <c r="T11" s="18">
        <v>10</v>
      </c>
    </row>
    <row r="12" spans="1:20" x14ac:dyDescent="0.2">
      <c r="A12" s="5" t="s">
        <v>643</v>
      </c>
      <c r="B12" s="18">
        <v>182</v>
      </c>
      <c r="G12">
        <v>1</v>
      </c>
      <c r="H12" s="16">
        <f t="shared" si="0"/>
        <v>3.4843205574912892E-3</v>
      </c>
      <c r="J12" s="5" t="s">
        <v>20</v>
      </c>
      <c r="K12" s="18">
        <v>113</v>
      </c>
      <c r="S12" s="5" t="s">
        <v>734</v>
      </c>
      <c r="T12" s="18">
        <v>6</v>
      </c>
    </row>
    <row r="13" spans="1:20" x14ac:dyDescent="0.2">
      <c r="G13">
        <v>1</v>
      </c>
      <c r="H13" s="16">
        <f t="shared" si="0"/>
        <v>3.4843205574912892E-3</v>
      </c>
      <c r="S13" s="5" t="s">
        <v>735</v>
      </c>
      <c r="T13" s="18">
        <v>44</v>
      </c>
    </row>
    <row r="14" spans="1:20" x14ac:dyDescent="0.2">
      <c r="G14">
        <v>1</v>
      </c>
      <c r="H14" s="16">
        <f t="shared" si="0"/>
        <v>3.4843205574912892E-3</v>
      </c>
      <c r="J14" s="9" t="s">
        <v>639</v>
      </c>
      <c r="S14" s="5" t="s">
        <v>736</v>
      </c>
      <c r="T14" s="18">
        <v>63</v>
      </c>
    </row>
    <row r="15" spans="1:20" x14ac:dyDescent="0.2">
      <c r="A15" s="3" t="s">
        <v>640</v>
      </c>
      <c r="B15" t="str">
        <f>_xlfn.XLOOKUP(MAX(B9:B12),B9:B12,A9:A12)</f>
        <v>Adults (25-50)</v>
      </c>
      <c r="G15">
        <v>1</v>
      </c>
      <c r="H15" s="16">
        <f t="shared" si="0"/>
        <v>3.4843205574912892E-3</v>
      </c>
      <c r="J15" t="str">
        <f>UPPER(_xlfn.CONCAT(_xlfn.XLOOKUP(MAX(K10:K12),K10:K12,J10:J12,"undecided")))</f>
        <v>MAYBE</v>
      </c>
      <c r="S15" s="5" t="s">
        <v>737</v>
      </c>
      <c r="T15" s="18">
        <v>31</v>
      </c>
    </row>
    <row r="16" spans="1:20" x14ac:dyDescent="0.2">
      <c r="G16">
        <v>1</v>
      </c>
      <c r="H16" s="16">
        <f t="shared" si="0"/>
        <v>3.4843205574912892E-3</v>
      </c>
      <c r="S16" s="5" t="s">
        <v>738</v>
      </c>
      <c r="T16" s="18">
        <v>23</v>
      </c>
    </row>
    <row r="17" spans="2:20" x14ac:dyDescent="0.2">
      <c r="P17" s="9"/>
      <c r="S17" s="5" t="s">
        <v>739</v>
      </c>
      <c r="T17" s="18">
        <v>15</v>
      </c>
    </row>
    <row r="18" spans="2:20" x14ac:dyDescent="0.2">
      <c r="H18" s="16" t="s">
        <v>11</v>
      </c>
      <c r="I18">
        <v>241</v>
      </c>
      <c r="K18" s="10"/>
      <c r="L18" s="10"/>
      <c r="S18" s="5" t="s">
        <v>740</v>
      </c>
      <c r="T18" s="18">
        <v>4</v>
      </c>
    </row>
    <row r="19" spans="2:20" x14ac:dyDescent="0.2">
      <c r="H19" s="16" t="s">
        <v>62</v>
      </c>
      <c r="I19">
        <v>16</v>
      </c>
      <c r="K19" s="10"/>
      <c r="L19" s="10"/>
      <c r="S19" s="5" t="s">
        <v>741</v>
      </c>
      <c r="T19" s="18">
        <v>7</v>
      </c>
    </row>
    <row r="20" spans="2:20" x14ac:dyDescent="0.2">
      <c r="H20" s="16" t="s">
        <v>183</v>
      </c>
      <c r="I20">
        <v>10</v>
      </c>
      <c r="K20" s="10"/>
      <c r="L20" s="10"/>
      <c r="S20" s="5" t="s">
        <v>991</v>
      </c>
      <c r="T20" s="18">
        <v>3</v>
      </c>
    </row>
    <row r="21" spans="2:20" x14ac:dyDescent="0.2">
      <c r="H21" s="16" t="s">
        <v>114</v>
      </c>
      <c r="I21">
        <v>6</v>
      </c>
      <c r="K21" s="10"/>
      <c r="L21" s="10"/>
      <c r="S21" s="5" t="s">
        <v>992</v>
      </c>
      <c r="T21" s="18">
        <v>3</v>
      </c>
    </row>
    <row r="22" spans="2:20" x14ac:dyDescent="0.2">
      <c r="B22">
        <f>GETPIVOTDATA("Gender",$A$2)</f>
        <v>287</v>
      </c>
      <c r="H22" s="16" t="s">
        <v>83</v>
      </c>
      <c r="I22">
        <v>3</v>
      </c>
      <c r="K22" s="10"/>
      <c r="L22" s="10"/>
    </row>
    <row r="23" spans="2:20" x14ac:dyDescent="0.2">
      <c r="H23" s="16" t="s">
        <v>209</v>
      </c>
      <c r="I23">
        <v>2</v>
      </c>
    </row>
    <row r="24" spans="2:20" x14ac:dyDescent="0.2">
      <c r="G24">
        <f>165-119</f>
        <v>46</v>
      </c>
      <c r="H24" s="16" t="s">
        <v>40</v>
      </c>
      <c r="I24">
        <v>1</v>
      </c>
    </row>
    <row r="25" spans="2:20" x14ac:dyDescent="0.2">
      <c r="H25" s="16" t="s">
        <v>644</v>
      </c>
      <c r="I25">
        <v>1</v>
      </c>
    </row>
    <row r="26" spans="2:20" x14ac:dyDescent="0.2">
      <c r="H26" s="16" t="s">
        <v>117</v>
      </c>
      <c r="I26">
        <v>1</v>
      </c>
    </row>
    <row r="27" spans="2:20" x14ac:dyDescent="0.2">
      <c r="H27" s="16" t="s">
        <v>163</v>
      </c>
      <c r="I27">
        <v>1</v>
      </c>
    </row>
    <row r="28" spans="2:20" x14ac:dyDescent="0.2">
      <c r="H28" s="16" t="s">
        <v>635</v>
      </c>
      <c r="I28">
        <v>1</v>
      </c>
    </row>
    <row r="29" spans="2:20" x14ac:dyDescent="0.2">
      <c r="H29" s="16" t="s">
        <v>272</v>
      </c>
      <c r="I29">
        <v>1</v>
      </c>
    </row>
    <row r="30" spans="2:20" x14ac:dyDescent="0.2">
      <c r="H30" s="16" t="s">
        <v>237</v>
      </c>
      <c r="I30">
        <v>1</v>
      </c>
    </row>
    <row r="31" spans="2:20" x14ac:dyDescent="0.2">
      <c r="H31" s="16" t="s">
        <v>636</v>
      </c>
      <c r="I31">
        <v>1</v>
      </c>
    </row>
    <row r="32" spans="2:20" x14ac:dyDescent="0.2">
      <c r="H32" s="16" t="s">
        <v>634</v>
      </c>
      <c r="I32">
        <v>1</v>
      </c>
    </row>
    <row r="34" spans="8:9" x14ac:dyDescent="0.2">
      <c r="H34" s="5" t="s">
        <v>640</v>
      </c>
      <c r="I34" t="s">
        <v>1003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7FE00-ACD1-4B93-B600-5AC3E01C3FE3}">
  <dimension ref="R6:AC9"/>
  <sheetViews>
    <sheetView showGridLines="0" tabSelected="1" workbookViewId="0">
      <selection activeCell="I1" sqref="I1"/>
    </sheetView>
  </sheetViews>
  <sheetFormatPr defaultRowHeight="14.25" x14ac:dyDescent="0.2"/>
  <sheetData>
    <row r="6" spans="18:29" x14ac:dyDescent="0.2">
      <c r="R6" t="str">
        <f>KPIs!J15</f>
        <v>MAYBE</v>
      </c>
      <c r="AB6" t="s">
        <v>1008</v>
      </c>
      <c r="AC6" t="str">
        <f>Total_People</f>
        <v>287 (100%)</v>
      </c>
    </row>
    <row r="7" spans="18:29" x14ac:dyDescent="0.2">
      <c r="AB7" t="s">
        <v>5</v>
      </c>
      <c r="AC7" t="str">
        <f>KPIs!J7</f>
        <v>TRADITIONAL FOOD</v>
      </c>
    </row>
    <row r="8" spans="18:29" x14ac:dyDescent="0.2">
      <c r="AB8" t="s">
        <v>6</v>
      </c>
      <c r="AC8" t="str">
        <f>KPIs!M7</f>
        <v>FRESH JUICE</v>
      </c>
    </row>
    <row r="9" spans="18:29" x14ac:dyDescent="0.2">
      <c r="AB9" t="s">
        <v>3</v>
      </c>
      <c r="AC9" t="str">
        <f>KPIs!I34</f>
        <v>INDIAN (83.97%)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708A-E805-4AE1-A0D8-501F3211BD6F}">
  <dimension ref="A1"/>
  <sheetViews>
    <sheetView showGridLines="0" workbookViewId="0"/>
  </sheetViews>
  <sheetFormatPr defaultRowHeight="14.2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2.Food_Preference</vt:lpstr>
      <vt:lpstr>Food Preference Dataset</vt:lpstr>
      <vt:lpstr>Questions</vt:lpstr>
      <vt:lpstr>KPIs</vt:lpstr>
      <vt:lpstr>Dashboard</vt:lpstr>
      <vt:lpstr>Recommendations</vt:lpstr>
      <vt:lpstr>Total_People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 Ngenda</dc:creator>
  <cp:lastModifiedBy>Precious Ngenda</cp:lastModifiedBy>
  <dcterms:created xsi:type="dcterms:W3CDTF">2024-11-07T13:42:26Z</dcterms:created>
  <dcterms:modified xsi:type="dcterms:W3CDTF">2024-11-12T14:21:51Z</dcterms:modified>
</cp:coreProperties>
</file>