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reas" sheetId="1" r:id="rId3"/>
    <sheet state="visible" name="Semanas" sheetId="2" r:id="rId4"/>
  </sheets>
  <definedNames/>
  <calcPr/>
</workbook>
</file>

<file path=xl/sharedStrings.xml><?xml version="1.0" encoding="utf-8"?>
<sst xmlns="http://schemas.openxmlformats.org/spreadsheetml/2006/main" count="116" uniqueCount="92">
  <si>
    <t>Formato de Planeación y Seguimiento - Tareas</t>
  </si>
  <si>
    <t>Grupo:</t>
  </si>
  <si>
    <t>Dashcloud</t>
  </si>
  <si>
    <t>Líder:</t>
  </si>
  <si>
    <t>WIlmer erazo</t>
  </si>
  <si>
    <t>Horas de trabajo semanal:</t>
  </si>
  <si>
    <t>Admon. de planeación:</t>
  </si>
  <si>
    <t>Sebastian Noreña</t>
  </si>
  <si>
    <t>Admon. de calidad:</t>
  </si>
  <si>
    <t>Harol Rios</t>
  </si>
  <si>
    <t>Admon.  de soporte:</t>
  </si>
  <si>
    <t>David Clavijo</t>
  </si>
  <si>
    <t>Ciclo:</t>
  </si>
  <si>
    <t>Total horas semana grupo:</t>
  </si>
  <si>
    <t>Fecha inicio:</t>
  </si>
  <si>
    <t>Fecha fin:</t>
  </si>
  <si>
    <t>Cantidad semanas:</t>
  </si>
  <si>
    <t>Total horas ciclo total:</t>
  </si>
  <si>
    <t>Lo Planeado (Estimado)</t>
  </si>
  <si>
    <t>Lo real</t>
  </si>
  <si>
    <t>Tarea</t>
  </si>
  <si>
    <t>Minutos Líder</t>
  </si>
  <si>
    <t>Minutos Admin. Planeación</t>
  </si>
  <si>
    <t>Minutos Admin. Calidad</t>
  </si>
  <si>
    <t>Minutos Admin. Soporte</t>
  </si>
  <si>
    <t>Minutos totales tarea</t>
  </si>
  <si>
    <t>Semana planeada terminación</t>
  </si>
  <si>
    <t>Valor planeado (VP)</t>
  </si>
  <si>
    <t>Semana real terminación</t>
  </si>
  <si>
    <t>Valor ganado (VG)</t>
  </si>
  <si>
    <t>Semana 0</t>
  </si>
  <si>
    <t>Instalar herramientas de desarrollo</t>
  </si>
  <si>
    <t>Reunión de coordinación</t>
  </si>
  <si>
    <t xml:space="preserve">Reunión de planeación </t>
  </si>
  <si>
    <t>Diseño diagrama de casos de uso</t>
  </si>
  <si>
    <t>Revision y corrección diagrama de casos de uso</t>
  </si>
  <si>
    <t>Reconocimiento de herramientas de desarrollo</t>
  </si>
  <si>
    <t>Implementar herramientas de comunicación</t>
  </si>
  <si>
    <t>Formato de Planeación y Seguimiento - Semanas</t>
  </si>
  <si>
    <t>Las casillas en gris tienen fórmulas para realizar los cálculos automáticamente. No deben ingresarse allí datos manuales.</t>
  </si>
  <si>
    <t>Semana 1</t>
  </si>
  <si>
    <t>Semana</t>
  </si>
  <si>
    <t>Horas</t>
  </si>
  <si>
    <t>Valor planeado</t>
  </si>
  <si>
    <t>Valor planeado acumulado</t>
  </si>
  <si>
    <t>Valor ganado</t>
  </si>
  <si>
    <t>Valor ganado acumulado</t>
  </si>
  <si>
    <t>Levantamiento de Requerimientos</t>
  </si>
  <si>
    <t>Especificación de C.U Gestionar Hub</t>
  </si>
  <si>
    <t>Revision de C.U Gestionar Hub</t>
  </si>
  <si>
    <t>Diseñar Mockup Gestionar Hub</t>
  </si>
  <si>
    <t>Especificación de C.U Agregar UR</t>
  </si>
  <si>
    <t>Revision de C.U Agregar UR</t>
  </si>
  <si>
    <t>Especificación de C.U Agregar Hub</t>
  </si>
  <si>
    <t>Revision de C.U Agregar Hub</t>
  </si>
  <si>
    <t>Especificación de C.U Consultar Dashboard Hub</t>
  </si>
  <si>
    <t>Revision de C.U Consultar Dashboard Hud</t>
  </si>
  <si>
    <t>Las horas de cada semana no pueden superar las horas de trabajo del grupo por semana</t>
  </si>
  <si>
    <t>Diseñar Mockup de C.U Consultar Dashboard Hub</t>
  </si>
  <si>
    <t>Semana 2</t>
  </si>
  <si>
    <t>Reunion para estandarizacion de variables</t>
  </si>
  <si>
    <t>Diagrama de clases Gestionar Hub</t>
  </si>
  <si>
    <t>Diagrama de clases Agregar Hub</t>
  </si>
  <si>
    <t>Diagrama de clases Agregar UR</t>
  </si>
  <si>
    <t>Diagrama de clases Consultar Dashboard Hub</t>
  </si>
  <si>
    <t>Diagrama de secuencia Gestionar Hub</t>
  </si>
  <si>
    <t>Diagrama de secuencia Agregar UR</t>
  </si>
  <si>
    <t>Diagrama de secuencia Agregar Hub</t>
  </si>
  <si>
    <t>Diagrama de secuencia Dashboard Hub</t>
  </si>
  <si>
    <t>Informe semanal</t>
  </si>
  <si>
    <t>Semana 3</t>
  </si>
  <si>
    <t>Codificacion Caso de uso Gestionar Hub</t>
  </si>
  <si>
    <t>Codificacion Caso de uso Agregar UR</t>
  </si>
  <si>
    <t>Codificacion Caso de uso Agregar Hub</t>
  </si>
  <si>
    <t>Codificacion Caso de uso DashBoard Hub</t>
  </si>
  <si>
    <t>Semana 4</t>
  </si>
  <si>
    <t>Pruebas Caso de uso Gestionar Hub</t>
  </si>
  <si>
    <t>Pruebas Caso de uso Agregar UR</t>
  </si>
  <si>
    <t>Pruebas Caso de uso Agregar Hub</t>
  </si>
  <si>
    <t>Pruebas Caso de uso DashBoard Hub</t>
  </si>
  <si>
    <t>Correción Caso de uso Gestionar Hub</t>
  </si>
  <si>
    <t>Correción Caso de uso Agregar UR</t>
  </si>
  <si>
    <t>Correción Caso de uso Agregar Hub</t>
  </si>
  <si>
    <t>Correción Caso de uso DashBoard Hub</t>
  </si>
  <si>
    <t>Total minutos por rol</t>
  </si>
  <si>
    <t>Total horas por rol</t>
  </si>
  <si>
    <t>Total min.:</t>
  </si>
  <si>
    <t>VP total:</t>
  </si>
  <si>
    <t>Esto siempre debe dar 100%</t>
  </si>
  <si>
    <t>Total horas:</t>
  </si>
  <si>
    <r>
      <t xml:space="preserve">Verificar que las horas totales </t>
    </r>
    <r>
      <rPr>
        <rFont val="Calibri"/>
        <b/>
        <i/>
        <color rgb="FF1F497D"/>
        <sz val="11.0"/>
      </rPr>
      <t>planeadas</t>
    </r>
  </si>
  <si>
    <t>no excedan las horas de trabajo del grupo en el ciclo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</si>
</sst>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"/>
  </numFmts>
  <fonts count="10">
    <font>
      <sz val="11.0"/>
      <color rgb="FF000000"/>
      <name val="Calibri"/>
    </font>
    <font>
      <b/>
      <sz val="20.0"/>
      <color rgb="FF000000"/>
      <name val="Calibri"/>
    </font>
    <font>
      <i/>
      <sz val="11.0"/>
      <color rgb="FF1F497D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  <font/>
    <font>
      <b/>
      <sz val="11.0"/>
      <color rgb="FFFFFFFF"/>
      <name val="Calibri"/>
    </font>
    <font>
      <sz val="11.0"/>
      <color rgb="FFF3F3F3"/>
      <name val="Calibri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8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0" fontId="0" numFmtId="0" xfId="0" applyFont="1"/>
    <xf borderId="2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left"/>
    </xf>
    <xf borderId="3" fillId="2" fontId="4" numFmtId="0" xfId="0" applyBorder="1" applyFill="1" applyFont="1"/>
    <xf borderId="0" fillId="0" fontId="5" numFmtId="0" xfId="0" applyFont="1"/>
    <xf borderId="1" fillId="0" fontId="0" numFmtId="14" xfId="0" applyAlignment="1" applyBorder="1" applyFont="1" applyNumberFormat="1">
      <alignment readingOrder="0"/>
    </xf>
    <xf borderId="2" fillId="0" fontId="0" numFmtId="0" xfId="0" applyAlignment="1" applyBorder="1" applyFont="1">
      <alignment horizontal="center"/>
    </xf>
    <xf borderId="4" fillId="2" fontId="0" numFmtId="0" xfId="0" applyBorder="1" applyFont="1"/>
    <xf borderId="5" fillId="3" fontId="3" numFmtId="0" xfId="0" applyAlignment="1" applyBorder="1" applyFill="1" applyFont="1">
      <alignment horizontal="center"/>
    </xf>
    <xf borderId="2" fillId="0" fontId="6" numFmtId="0" xfId="0" applyBorder="1" applyFont="1"/>
    <xf borderId="6" fillId="0" fontId="6" numFmtId="0" xfId="0" applyBorder="1" applyFont="1"/>
    <xf borderId="7" fillId="4" fontId="3" numFmtId="0" xfId="0" applyAlignment="1" applyBorder="1" applyFill="1" applyFont="1">
      <alignment horizontal="center"/>
    </xf>
    <xf borderId="8" fillId="0" fontId="6" numFmtId="0" xfId="0" applyBorder="1" applyFont="1"/>
    <xf borderId="9" fillId="0" fontId="5" numFmtId="0" xfId="0" applyAlignment="1" applyBorder="1" applyFont="1">
      <alignment horizontal="center" shrinkToFit="0" wrapText="1"/>
    </xf>
    <xf borderId="10" fillId="0" fontId="5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horizontal="center" shrinkToFit="0" wrapText="1"/>
    </xf>
    <xf borderId="12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shrinkToFit="0" wrapText="1"/>
    </xf>
    <xf borderId="5" fillId="5" fontId="7" numFmtId="0" xfId="0" applyAlignment="1" applyBorder="1" applyFill="1" applyFont="1">
      <alignment readingOrder="0" shrinkToFit="0" wrapText="1"/>
    </xf>
    <xf borderId="9" fillId="0" fontId="0" numFmtId="0" xfId="0" applyAlignment="1" applyBorder="1" applyFont="1">
      <alignment shrinkToFit="0" wrapText="1"/>
    </xf>
    <xf borderId="9" fillId="0" fontId="0" numFmtId="0" xfId="0" applyAlignment="1" applyBorder="1" applyFont="1">
      <alignment readingOrder="0"/>
    </xf>
    <xf borderId="9" fillId="2" fontId="0" numFmtId="1" xfId="0" applyBorder="1" applyFont="1" applyNumberFormat="1"/>
    <xf borderId="9" fillId="6" fontId="0" numFmtId="0" xfId="0" applyAlignment="1" applyBorder="1" applyFill="1" applyFont="1">
      <alignment readingOrder="0"/>
    </xf>
    <xf borderId="13" fillId="2" fontId="0" numFmtId="164" xfId="0" applyBorder="1" applyFont="1" applyNumberFormat="1"/>
    <xf borderId="8" fillId="0" fontId="0" numFmtId="0" xfId="0" applyAlignment="1" applyBorder="1" applyFont="1">
      <alignment readingOrder="0"/>
    </xf>
    <xf borderId="9" fillId="0" fontId="0" numFmtId="0" xfId="0" applyBorder="1" applyFont="1"/>
    <xf borderId="9" fillId="2" fontId="0" numFmtId="0" xfId="0" applyBorder="1" applyFont="1"/>
    <xf borderId="9" fillId="2" fontId="0" numFmtId="164" xfId="0" applyBorder="1" applyFont="1" applyNumberFormat="1"/>
    <xf borderId="9" fillId="0" fontId="0" numFmtId="0" xfId="0" applyAlignment="1" applyBorder="1" applyFont="1">
      <alignment readingOrder="0" shrinkToFit="0" wrapText="1"/>
    </xf>
    <xf borderId="0" fillId="0" fontId="0" numFmtId="0" xfId="0" applyAlignment="1" applyFont="1">
      <alignment horizontal="center"/>
    </xf>
    <xf borderId="5" fillId="5" fontId="8" numFmtId="0" xfId="0" applyAlignment="1" applyBorder="1" applyFont="1">
      <alignment readingOrder="0" shrinkToFit="0" wrapText="1"/>
    </xf>
    <xf borderId="14" fillId="0" fontId="6" numFmtId="0" xfId="0" applyBorder="1" applyFont="1"/>
    <xf borderId="15" fillId="0" fontId="5" numFmtId="0" xfId="0" applyAlignment="1" applyBorder="1" applyFont="1">
      <alignment horizontal="center" shrinkToFit="0" wrapText="1"/>
    </xf>
    <xf borderId="16" fillId="0" fontId="5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shrinkToFit="0" wrapText="1"/>
    </xf>
    <xf borderId="9" fillId="0" fontId="0" numFmtId="0" xfId="0" applyAlignment="1" applyBorder="1" applyFont="1">
      <alignment readingOrder="0" shrinkToFit="0" vertical="bottom" wrapText="1"/>
    </xf>
    <xf borderId="9" fillId="2" fontId="0" numFmtId="165" xfId="0" applyBorder="1" applyFont="1" applyNumberFormat="1"/>
    <xf borderId="17" fillId="2" fontId="0" numFmtId="164" xfId="0" applyBorder="1" applyFont="1" applyNumberFormat="1"/>
    <xf borderId="9" fillId="0" fontId="0" numFmtId="0" xfId="0" applyAlignment="1" applyBorder="1" applyFont="1">
      <alignment horizontal="right" vertical="bottom"/>
    </xf>
    <xf borderId="8" fillId="0" fontId="0" numFmtId="0" xfId="0" applyAlignment="1" applyBorder="1" applyFont="1">
      <alignment horizontal="right" readingOrder="0" vertical="bottom"/>
    </xf>
    <xf borderId="8" fillId="0" fontId="0" numFmtId="0" xfId="0" applyAlignment="1" applyBorder="1" applyFont="1">
      <alignment horizontal="right" vertical="bottom"/>
    </xf>
    <xf borderId="8" fillId="2" fontId="0" numFmtId="1" xfId="0" applyAlignment="1" applyBorder="1" applyFont="1" applyNumberFormat="1">
      <alignment horizontal="right" vertical="bottom"/>
    </xf>
    <xf borderId="6" fillId="2" fontId="0" numFmtId="164" xfId="0" applyAlignment="1" applyBorder="1" applyFont="1" applyNumberFormat="1">
      <alignment horizontal="right" vertical="bottom"/>
    </xf>
    <xf borderId="8" fillId="0" fontId="9" numFmtId="0" xfId="0" applyAlignment="1" applyBorder="1" applyFont="1">
      <alignment readingOrder="0" vertical="bottom"/>
    </xf>
    <xf borderId="8" fillId="2" fontId="0" numFmtId="0" xfId="0" applyAlignment="1" applyBorder="1" applyFont="1">
      <alignment horizontal="right" vertical="bottom"/>
    </xf>
    <xf borderId="8" fillId="2" fontId="0" numFmtId="164" xfId="0" applyAlignment="1" applyBorder="1" applyFont="1" applyNumberFormat="1">
      <alignment horizontal="right" vertical="bottom"/>
    </xf>
    <xf borderId="9" fillId="0" fontId="0" numFmtId="0" xfId="0" applyAlignment="1" applyBorder="1" applyFont="1">
      <alignment horizontal="right" readingOrder="0" vertical="bottom"/>
    </xf>
    <xf borderId="4" fillId="6" fontId="0" numFmtId="2" xfId="0" applyBorder="1" applyFont="1" applyNumberFormat="1"/>
    <xf borderId="4" fillId="6" fontId="0" numFmtId="165" xfId="0" applyBorder="1" applyFont="1" applyNumberFormat="1"/>
    <xf borderId="8" fillId="6" fontId="0" numFmtId="0" xfId="0" applyAlignment="1" applyBorder="1" applyFont="1">
      <alignment horizontal="right" readingOrder="0" vertical="bottom"/>
    </xf>
    <xf borderId="9" fillId="2" fontId="0" numFmtId="0" xfId="0" applyAlignment="1" applyBorder="1" applyFont="1">
      <alignment readingOrder="0"/>
    </xf>
    <xf borderId="9" fillId="0" fontId="0" numFmtId="0" xfId="0" applyAlignment="1" applyBorder="1" applyFont="1">
      <alignment shrinkToFit="0" vertical="bottom" wrapText="1"/>
    </xf>
    <xf borderId="8" fillId="0" fontId="0" numFmtId="0" xfId="0" applyAlignment="1" applyBorder="1" applyFont="1">
      <alignment horizontal="right" vertical="bottom"/>
    </xf>
    <xf borderId="9" fillId="6" fontId="0" numFmtId="0" xfId="0" applyAlignment="1" applyBorder="1" applyFont="1">
      <alignment readingOrder="0" shrinkToFit="0" wrapText="1"/>
    </xf>
    <xf borderId="8" fillId="2" fontId="0" numFmtId="0" xfId="0" applyAlignment="1" applyBorder="1" applyFont="1">
      <alignment horizontal="right" vertical="bottom"/>
    </xf>
    <xf borderId="8" fillId="6" fontId="0" numFmtId="0" xfId="0" applyAlignment="1" applyBorder="1" applyFont="1">
      <alignment horizontal="right" vertical="bottom"/>
    </xf>
    <xf borderId="8" fillId="0" fontId="9" numFmtId="0" xfId="0" applyAlignment="1" applyBorder="1" applyFont="1">
      <alignment vertical="bottom"/>
    </xf>
    <xf borderId="5" fillId="5" fontId="8" numFmtId="0" xfId="0" applyAlignment="1" applyBorder="1" applyFont="1">
      <alignment readingOrder="0" shrinkToFit="0" vertical="bottom" wrapText="1"/>
    </xf>
    <xf borderId="8" fillId="0" fontId="9" numFmtId="0" xfId="0" applyAlignment="1" applyBorder="1" applyFont="1">
      <alignment vertical="bottom"/>
    </xf>
    <xf borderId="0" fillId="0" fontId="0" numFmtId="0" xfId="0" applyAlignment="1" applyFont="1">
      <alignment horizontal="right"/>
    </xf>
    <xf borderId="9" fillId="2" fontId="0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Valor planeado vs. Valor ganado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Semanas!$D$9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Semanas!$D$10:$D$13</c:f>
            </c:numRef>
          </c:val>
          <c:smooth val="0"/>
        </c:ser>
        <c:ser>
          <c:idx val="1"/>
          <c:order val="1"/>
          <c:tx>
            <c:strRef>
              <c:f>Semanas!$G$9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Semanas!$G$10:$G$13</c:f>
            </c:numRef>
          </c:val>
          <c:smooth val="0"/>
        </c:ser>
        <c:axId val="1442896866"/>
        <c:axId val="1981645719"/>
      </c:lineChart>
      <c:catAx>
        <c:axId val="144289686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81645719"/>
      </c:catAx>
      <c:valAx>
        <c:axId val="19816457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42896866"/>
      </c:valAx>
      <c:spPr>
        <a:solidFill>
          <a:srgbClr val="FFFFFF"/>
        </a:solidFill>
      </c:spPr>
    </c:plotArea>
    <c:legend>
      <c:legendPos val="b"/>
      <c:overlay val="0"/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38100</xdr:colOff>
      <xdr:row>6</xdr:row>
      <xdr:rowOff>9525</xdr:rowOff>
    </xdr:from>
    <xdr:ext cx="4572000" cy="24193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12.14"/>
    <col customWidth="1" min="3" max="6" width="11.43"/>
    <col customWidth="1" min="7" max="7" width="12.14"/>
    <col customWidth="1" min="8" max="26" width="11.43"/>
  </cols>
  <sheetData>
    <row r="1" ht="14.25" customHeight="1">
      <c r="A1" s="1" t="s">
        <v>0</v>
      </c>
    </row>
    <row r="2" ht="14.25" customHeight="1">
      <c r="C2" s="2"/>
    </row>
    <row r="3" ht="14.25" customHeight="1">
      <c r="A3" s="3" t="s">
        <v>1</v>
      </c>
      <c r="B3" s="4" t="s">
        <v>2</v>
      </c>
      <c r="C3" s="5"/>
      <c r="D3" s="6"/>
      <c r="E3" s="6"/>
      <c r="F3" s="6"/>
      <c r="G3" s="6"/>
      <c r="H3" s="6"/>
      <c r="I3" s="6"/>
    </row>
    <row r="4" ht="14.25" customHeight="1">
      <c r="A4" s="3" t="s">
        <v>3</v>
      </c>
      <c r="B4" s="4" t="s">
        <v>4</v>
      </c>
      <c r="C4" s="5"/>
      <c r="D4" s="6" t="s">
        <v>5</v>
      </c>
      <c r="E4" s="6"/>
      <c r="F4" s="4">
        <v>8.0</v>
      </c>
      <c r="G4" s="6"/>
      <c r="H4" s="6"/>
      <c r="I4" s="6"/>
    </row>
    <row r="5" ht="14.25" customHeight="1">
      <c r="A5" s="3" t="s">
        <v>6</v>
      </c>
      <c r="B5" s="4" t="s">
        <v>7</v>
      </c>
      <c r="C5" s="5"/>
      <c r="D5" s="6" t="s">
        <v>5</v>
      </c>
      <c r="E5" s="6"/>
      <c r="F5" s="4">
        <v>8.0</v>
      </c>
      <c r="G5" s="6"/>
      <c r="H5" s="6"/>
      <c r="I5" s="6"/>
    </row>
    <row r="6" ht="14.25" customHeight="1">
      <c r="A6" s="3" t="s">
        <v>8</v>
      </c>
      <c r="B6" s="4" t="s">
        <v>9</v>
      </c>
      <c r="C6" s="5"/>
      <c r="D6" s="6" t="s">
        <v>5</v>
      </c>
      <c r="E6" s="6"/>
      <c r="F6" s="4">
        <v>7.0</v>
      </c>
      <c r="G6" s="6"/>
      <c r="H6" s="6"/>
      <c r="I6" s="6"/>
    </row>
    <row r="7" ht="14.25" customHeight="1">
      <c r="A7" s="3" t="s">
        <v>10</v>
      </c>
      <c r="B7" s="7" t="s">
        <v>11</v>
      </c>
      <c r="C7" s="5"/>
      <c r="D7" s="6" t="s">
        <v>5</v>
      </c>
      <c r="E7" s="6"/>
      <c r="F7" s="4">
        <v>8.0</v>
      </c>
      <c r="G7" s="6"/>
      <c r="H7" s="6"/>
      <c r="I7" s="6"/>
    </row>
    <row r="8" ht="14.25" customHeight="1">
      <c r="A8" s="3"/>
      <c r="B8" s="6"/>
      <c r="C8" s="6"/>
      <c r="D8" s="6"/>
      <c r="E8" s="6"/>
      <c r="F8" s="6"/>
      <c r="G8" s="6"/>
      <c r="H8" s="6"/>
      <c r="I8" s="6"/>
    </row>
    <row r="9" ht="14.25" customHeight="1">
      <c r="A9" s="3" t="s">
        <v>12</v>
      </c>
      <c r="B9" s="8">
        <v>1.0</v>
      </c>
      <c r="C9" s="3"/>
      <c r="D9" s="9" t="s">
        <v>13</v>
      </c>
      <c r="E9" s="3"/>
      <c r="F9" s="10">
        <f>SUM(F4:F7)</f>
        <v>31</v>
      </c>
      <c r="G9" s="3"/>
      <c r="H9" s="11" t="s">
        <v>14</v>
      </c>
      <c r="I9" s="12">
        <v>43199.0</v>
      </c>
      <c r="K9" s="11" t="s">
        <v>15</v>
      </c>
      <c r="L9" s="12">
        <v>43227.0</v>
      </c>
    </row>
    <row r="10" ht="14.25" customHeight="1">
      <c r="A10" s="3" t="s">
        <v>16</v>
      </c>
      <c r="B10" s="13">
        <v>4.0</v>
      </c>
      <c r="D10" s="6" t="s">
        <v>17</v>
      </c>
      <c r="F10" s="14">
        <f>F9*B10</f>
        <v>124</v>
      </c>
    </row>
    <row r="11" ht="14.25" customHeight="1">
      <c r="G11" s="2"/>
    </row>
    <row r="12" ht="14.25" customHeight="1">
      <c r="B12" s="15" t="s">
        <v>18</v>
      </c>
      <c r="C12" s="16"/>
      <c r="D12" s="16"/>
      <c r="E12" s="16"/>
      <c r="F12" s="16"/>
      <c r="G12" s="16"/>
      <c r="H12" s="17"/>
      <c r="I12" s="18" t="s">
        <v>19</v>
      </c>
      <c r="J12" s="16"/>
      <c r="K12" s="16"/>
      <c r="L12" s="16"/>
      <c r="M12" s="16"/>
      <c r="N12" s="16"/>
      <c r="O12" s="19"/>
    </row>
    <row r="13" ht="14.25" customHeight="1">
      <c r="A13" s="20" t="s">
        <v>20</v>
      </c>
      <c r="B13" s="21" t="s">
        <v>21</v>
      </c>
      <c r="C13" s="21" t="s">
        <v>22</v>
      </c>
      <c r="D13" s="21" t="s">
        <v>23</v>
      </c>
      <c r="E13" s="21" t="s">
        <v>24</v>
      </c>
      <c r="F13" s="21" t="s">
        <v>25</v>
      </c>
      <c r="G13" s="21" t="s">
        <v>26</v>
      </c>
      <c r="H13" s="22" t="s">
        <v>27</v>
      </c>
      <c r="I13" s="23" t="s">
        <v>21</v>
      </c>
      <c r="J13" s="21" t="s">
        <v>22</v>
      </c>
      <c r="K13" s="21" t="s">
        <v>23</v>
      </c>
      <c r="L13" s="21" t="s">
        <v>24</v>
      </c>
      <c r="M13" s="21" t="s">
        <v>25</v>
      </c>
      <c r="N13" s="20" t="s">
        <v>28</v>
      </c>
      <c r="O13" s="20" t="s">
        <v>29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4.25" customHeight="1">
      <c r="A14" s="25" t="s">
        <v>30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9"/>
    </row>
    <row r="15" ht="14.25" customHeight="1">
      <c r="A15" s="26" t="s">
        <v>31</v>
      </c>
      <c r="B15" s="27">
        <v>180.0</v>
      </c>
      <c r="C15" s="27">
        <v>180.0</v>
      </c>
      <c r="D15" s="27">
        <v>180.0</v>
      </c>
      <c r="E15" s="27">
        <v>180.0</v>
      </c>
      <c r="F15" s="28">
        <f t="shared" ref="F15:F21" si="1">SUM(B15:E15)</f>
        <v>720</v>
      </c>
      <c r="G15" s="29">
        <v>1.0</v>
      </c>
      <c r="H15" s="30">
        <f t="shared" ref="H15:H21" si="2">F15/$F$70</f>
        <v>0.12</v>
      </c>
      <c r="I15" s="31">
        <v>240.0</v>
      </c>
      <c r="J15" s="27">
        <v>240.0</v>
      </c>
      <c r="K15" s="27">
        <v>240.0</v>
      </c>
      <c r="L15" s="32"/>
      <c r="M15" s="33">
        <f t="shared" ref="M15:M21" si="3">SUM(I15:L15)</f>
        <v>720</v>
      </c>
      <c r="N15" s="27">
        <v>3.0</v>
      </c>
      <c r="O15" s="34">
        <f t="shared" ref="O15:O21" si="4">IF(N15&gt;0,H15,0)</f>
        <v>0.12</v>
      </c>
    </row>
    <row r="16" ht="14.25" customHeight="1">
      <c r="A16" s="35" t="s">
        <v>32</v>
      </c>
      <c r="B16" s="32">
        <v>30.0</v>
      </c>
      <c r="C16" s="32">
        <v>30.0</v>
      </c>
      <c r="D16" s="32">
        <v>30.0</v>
      </c>
      <c r="E16" s="32">
        <v>30.0</v>
      </c>
      <c r="F16" s="28">
        <f t="shared" si="1"/>
        <v>120</v>
      </c>
      <c r="G16" s="29">
        <v>1.0</v>
      </c>
      <c r="H16" s="30">
        <f t="shared" si="2"/>
        <v>0.02</v>
      </c>
      <c r="I16" s="31">
        <v>20.0</v>
      </c>
      <c r="J16" s="27">
        <v>20.0</v>
      </c>
      <c r="K16" s="27">
        <v>0.0</v>
      </c>
      <c r="L16" s="27">
        <v>0.0</v>
      </c>
      <c r="M16" s="33">
        <f t="shared" si="3"/>
        <v>40</v>
      </c>
      <c r="N16" s="27">
        <v>1.0</v>
      </c>
      <c r="O16" s="34">
        <f t="shared" si="4"/>
        <v>0.02</v>
      </c>
    </row>
    <row r="17" ht="14.25" customHeight="1">
      <c r="A17" s="35" t="s">
        <v>33</v>
      </c>
      <c r="B17" s="27">
        <v>60.0</v>
      </c>
      <c r="C17" s="27">
        <v>60.0</v>
      </c>
      <c r="D17" s="27">
        <v>60.0</v>
      </c>
      <c r="E17" s="27">
        <v>60.0</v>
      </c>
      <c r="F17" s="28">
        <f t="shared" si="1"/>
        <v>240</v>
      </c>
      <c r="G17" s="29">
        <v>1.0</v>
      </c>
      <c r="H17" s="30">
        <f t="shared" si="2"/>
        <v>0.04</v>
      </c>
      <c r="I17" s="31">
        <v>120.0</v>
      </c>
      <c r="J17" s="27">
        <v>120.0</v>
      </c>
      <c r="K17" s="27">
        <v>120.0</v>
      </c>
      <c r="L17" s="27">
        <v>120.0</v>
      </c>
      <c r="M17" s="33">
        <f t="shared" si="3"/>
        <v>480</v>
      </c>
      <c r="N17" s="27">
        <v>1.0</v>
      </c>
      <c r="O17" s="34">
        <f t="shared" si="4"/>
        <v>0.04</v>
      </c>
    </row>
    <row r="18" ht="14.25" customHeight="1">
      <c r="A18" s="35" t="s">
        <v>34</v>
      </c>
      <c r="B18" s="27">
        <v>30.0</v>
      </c>
      <c r="C18" s="27">
        <v>30.0</v>
      </c>
      <c r="D18" s="27">
        <v>30.0</v>
      </c>
      <c r="E18" s="27">
        <v>30.0</v>
      </c>
      <c r="F18" s="28">
        <f t="shared" si="1"/>
        <v>120</v>
      </c>
      <c r="G18" s="29">
        <v>1.0</v>
      </c>
      <c r="H18" s="30">
        <f t="shared" si="2"/>
        <v>0.02</v>
      </c>
      <c r="I18" s="31">
        <v>60.0</v>
      </c>
      <c r="J18" s="27">
        <v>60.0</v>
      </c>
      <c r="K18" s="27">
        <v>60.0</v>
      </c>
      <c r="L18" s="27">
        <v>60.0</v>
      </c>
      <c r="M18" s="33">
        <f t="shared" si="3"/>
        <v>240</v>
      </c>
      <c r="N18" s="27">
        <v>1.0</v>
      </c>
      <c r="O18" s="34">
        <f t="shared" si="4"/>
        <v>0.02</v>
      </c>
    </row>
    <row r="19" ht="14.25" customHeight="1">
      <c r="A19" s="35" t="s">
        <v>35</v>
      </c>
      <c r="B19" s="27">
        <v>20.0</v>
      </c>
      <c r="C19" s="27">
        <v>20.0</v>
      </c>
      <c r="D19" s="27">
        <v>20.0</v>
      </c>
      <c r="E19" s="27">
        <v>20.0</v>
      </c>
      <c r="F19" s="28">
        <f t="shared" si="1"/>
        <v>80</v>
      </c>
      <c r="G19" s="29">
        <v>1.0</v>
      </c>
      <c r="H19" s="30">
        <f t="shared" si="2"/>
        <v>0.01333333333</v>
      </c>
      <c r="I19" s="31">
        <v>30.0</v>
      </c>
      <c r="J19" s="27">
        <v>30.0</v>
      </c>
      <c r="K19" s="27">
        <v>0.0</v>
      </c>
      <c r="L19" s="27">
        <v>0.0</v>
      </c>
      <c r="M19" s="33">
        <f t="shared" si="3"/>
        <v>60</v>
      </c>
      <c r="N19" s="27">
        <v>1.0</v>
      </c>
      <c r="O19" s="34">
        <f t="shared" si="4"/>
        <v>0.01333333333</v>
      </c>
    </row>
    <row r="20" ht="14.25" customHeight="1">
      <c r="A20" s="35" t="s">
        <v>36</v>
      </c>
      <c r="B20" s="27">
        <v>120.0</v>
      </c>
      <c r="C20" s="27">
        <v>120.0</v>
      </c>
      <c r="D20" s="27">
        <v>120.0</v>
      </c>
      <c r="E20" s="27">
        <v>120.0</v>
      </c>
      <c r="F20" s="28">
        <f t="shared" si="1"/>
        <v>480</v>
      </c>
      <c r="G20" s="29">
        <v>1.0</v>
      </c>
      <c r="H20" s="30">
        <f t="shared" si="2"/>
        <v>0.08</v>
      </c>
      <c r="I20" s="31">
        <v>120.0</v>
      </c>
      <c r="J20" s="27">
        <v>120.0</v>
      </c>
      <c r="K20" s="27">
        <v>90.0</v>
      </c>
      <c r="L20" s="27">
        <v>240.0</v>
      </c>
      <c r="M20" s="33">
        <f t="shared" si="3"/>
        <v>570</v>
      </c>
      <c r="N20" s="27">
        <v>4.0</v>
      </c>
      <c r="O20" s="34">
        <f t="shared" si="4"/>
        <v>0.08</v>
      </c>
    </row>
    <row r="21" ht="14.25" customHeight="1">
      <c r="A21" s="35" t="s">
        <v>37</v>
      </c>
      <c r="B21" s="27">
        <v>0.0</v>
      </c>
      <c r="C21" s="27">
        <v>0.0</v>
      </c>
      <c r="D21" s="27">
        <v>0.0</v>
      </c>
      <c r="E21" s="27">
        <v>120.0</v>
      </c>
      <c r="F21" s="28">
        <f t="shared" si="1"/>
        <v>120</v>
      </c>
      <c r="G21" s="29">
        <v>1.0</v>
      </c>
      <c r="H21" s="30">
        <f t="shared" si="2"/>
        <v>0.02</v>
      </c>
      <c r="I21" s="31">
        <v>0.0</v>
      </c>
      <c r="J21" s="27">
        <v>0.0</v>
      </c>
      <c r="K21" s="27">
        <v>0.0</v>
      </c>
      <c r="L21" s="27">
        <v>60.0</v>
      </c>
      <c r="M21" s="33">
        <f t="shared" si="3"/>
        <v>60</v>
      </c>
      <c r="N21" s="27">
        <v>4.0</v>
      </c>
      <c r="O21" s="34">
        <f t="shared" si="4"/>
        <v>0.02</v>
      </c>
    </row>
    <row r="22" ht="14.25" customHeight="1">
      <c r="A22" s="37" t="s">
        <v>40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9"/>
    </row>
    <row r="23" ht="14.25" customHeight="1">
      <c r="A23" s="35" t="s">
        <v>33</v>
      </c>
      <c r="B23" s="27">
        <v>60.0</v>
      </c>
      <c r="C23" s="27">
        <v>60.0</v>
      </c>
      <c r="D23" s="27">
        <v>60.0</v>
      </c>
      <c r="E23" s="27">
        <v>60.0</v>
      </c>
      <c r="F23" s="28">
        <f t="shared" ref="F23:F35" si="5">SUM(B23:E23)</f>
        <v>240</v>
      </c>
      <c r="G23" s="29">
        <v>1.0</v>
      </c>
      <c r="H23" s="30">
        <f t="shared" ref="H23:H35" si="6">F23/$F$70</f>
        <v>0.04</v>
      </c>
      <c r="I23" s="31">
        <v>0.0</v>
      </c>
      <c r="J23" s="27">
        <v>0.0</v>
      </c>
      <c r="K23" s="27">
        <v>0.0</v>
      </c>
      <c r="L23" s="27">
        <v>0.0</v>
      </c>
      <c r="M23" s="33">
        <f t="shared" ref="M23:M35" si="7">SUM(I23:L23)</f>
        <v>0</v>
      </c>
      <c r="N23" s="27">
        <v>1.0</v>
      </c>
      <c r="O23" s="34">
        <f t="shared" ref="O23:O28" si="8">IF(N23&gt;0,H23,0)</f>
        <v>0.04</v>
      </c>
    </row>
    <row r="24" ht="14.25" customHeight="1">
      <c r="A24" s="35" t="s">
        <v>32</v>
      </c>
      <c r="B24" s="32">
        <v>30.0</v>
      </c>
      <c r="C24" s="32">
        <v>30.0</v>
      </c>
      <c r="D24" s="32">
        <v>30.0</v>
      </c>
      <c r="E24" s="32">
        <v>30.0</v>
      </c>
      <c r="F24" s="28">
        <f t="shared" si="5"/>
        <v>120</v>
      </c>
      <c r="G24" s="29">
        <v>1.0</v>
      </c>
      <c r="H24" s="30">
        <f t="shared" si="6"/>
        <v>0.02</v>
      </c>
      <c r="I24" s="31">
        <v>30.0</v>
      </c>
      <c r="J24" s="27">
        <v>30.0</v>
      </c>
      <c r="K24" s="27">
        <v>30.0</v>
      </c>
      <c r="L24" s="27">
        <v>30.0</v>
      </c>
      <c r="M24" s="33">
        <f t="shared" si="7"/>
        <v>120</v>
      </c>
      <c r="N24" s="27">
        <v>1.0</v>
      </c>
      <c r="O24" s="34">
        <f t="shared" si="8"/>
        <v>0.02</v>
      </c>
    </row>
    <row r="25" ht="14.25" customHeight="1">
      <c r="A25" s="42" t="s">
        <v>47</v>
      </c>
      <c r="B25" s="32">
        <v>30.0</v>
      </c>
      <c r="C25" s="32">
        <v>30.0</v>
      </c>
      <c r="D25" s="32">
        <v>30.0</v>
      </c>
      <c r="E25" s="32">
        <v>30.0</v>
      </c>
      <c r="F25" s="28">
        <f t="shared" si="5"/>
        <v>120</v>
      </c>
      <c r="G25" s="29">
        <v>1.0</v>
      </c>
      <c r="H25" s="30">
        <f t="shared" si="6"/>
        <v>0.02</v>
      </c>
      <c r="I25" s="31">
        <v>15.0</v>
      </c>
      <c r="J25" s="27">
        <v>20.0</v>
      </c>
      <c r="K25" s="27">
        <v>20.0</v>
      </c>
      <c r="L25" s="27">
        <v>20.0</v>
      </c>
      <c r="M25" s="33">
        <f t="shared" si="7"/>
        <v>75</v>
      </c>
      <c r="N25" s="27">
        <v>1.0</v>
      </c>
      <c r="O25" s="34">
        <f t="shared" si="8"/>
        <v>0.02</v>
      </c>
    </row>
    <row r="26" ht="14.25" customHeight="1">
      <c r="A26" s="42" t="s">
        <v>48</v>
      </c>
      <c r="B26" s="27">
        <v>60.0</v>
      </c>
      <c r="C26" s="27">
        <v>0.0</v>
      </c>
      <c r="D26" s="27">
        <v>0.0</v>
      </c>
      <c r="E26" s="27">
        <v>0.0</v>
      </c>
      <c r="F26" s="28">
        <f t="shared" si="5"/>
        <v>60</v>
      </c>
      <c r="G26" s="29">
        <v>1.0</v>
      </c>
      <c r="H26" s="30">
        <f t="shared" si="6"/>
        <v>0.01</v>
      </c>
      <c r="I26" s="31">
        <v>30.0</v>
      </c>
      <c r="J26" s="27">
        <v>0.0</v>
      </c>
      <c r="K26" s="27">
        <v>0.0</v>
      </c>
      <c r="L26" s="27">
        <v>0.0</v>
      </c>
      <c r="M26" s="33">
        <f t="shared" si="7"/>
        <v>30</v>
      </c>
      <c r="N26" s="27">
        <v>1.0</v>
      </c>
      <c r="O26" s="34">
        <f t="shared" si="8"/>
        <v>0.01</v>
      </c>
    </row>
    <row r="27" ht="14.25" customHeight="1">
      <c r="A27" s="42" t="s">
        <v>49</v>
      </c>
      <c r="B27" s="27">
        <v>30.0</v>
      </c>
      <c r="C27" s="27">
        <v>10.0</v>
      </c>
      <c r="D27" s="27">
        <v>10.0</v>
      </c>
      <c r="E27" s="27">
        <v>10.0</v>
      </c>
      <c r="F27" s="28">
        <f t="shared" si="5"/>
        <v>60</v>
      </c>
      <c r="G27" s="29">
        <v>1.0</v>
      </c>
      <c r="H27" s="30">
        <f t="shared" si="6"/>
        <v>0.01</v>
      </c>
      <c r="I27" s="31">
        <v>0.0</v>
      </c>
      <c r="J27" s="27">
        <v>10.0</v>
      </c>
      <c r="K27" s="27">
        <v>0.0</v>
      </c>
      <c r="L27" s="27">
        <v>0.0</v>
      </c>
      <c r="M27" s="33">
        <f t="shared" si="7"/>
        <v>10</v>
      </c>
      <c r="N27" s="27">
        <v>1.0</v>
      </c>
      <c r="O27" s="34">
        <f t="shared" si="8"/>
        <v>0.01</v>
      </c>
    </row>
    <row r="28" ht="14.25" customHeight="1">
      <c r="A28" s="42" t="s">
        <v>50</v>
      </c>
      <c r="B28" s="27">
        <v>30.0</v>
      </c>
      <c r="C28" s="27">
        <v>0.0</v>
      </c>
      <c r="D28" s="27">
        <v>0.0</v>
      </c>
      <c r="E28" s="27">
        <v>0.0</v>
      </c>
      <c r="F28" s="28">
        <f t="shared" si="5"/>
        <v>30</v>
      </c>
      <c r="G28" s="29">
        <v>1.0</v>
      </c>
      <c r="H28" s="30">
        <f t="shared" si="6"/>
        <v>0.005</v>
      </c>
      <c r="I28" s="31">
        <v>10.0</v>
      </c>
      <c r="J28" s="27">
        <v>0.0</v>
      </c>
      <c r="K28" s="27">
        <v>0.0</v>
      </c>
      <c r="L28" s="27">
        <v>0.0</v>
      </c>
      <c r="M28" s="33">
        <f t="shared" si="7"/>
        <v>10</v>
      </c>
      <c r="N28" s="27">
        <v>1.0</v>
      </c>
      <c r="O28" s="34">
        <f t="shared" si="8"/>
        <v>0.005</v>
      </c>
    </row>
    <row r="29" ht="14.25" customHeight="1">
      <c r="A29" s="42" t="s">
        <v>51</v>
      </c>
      <c r="B29" s="45">
        <v>0.0</v>
      </c>
      <c r="C29" s="46">
        <v>60.0</v>
      </c>
      <c r="D29" s="46">
        <v>0.0</v>
      </c>
      <c r="E29" s="47">
        <v>0.0</v>
      </c>
      <c r="F29" s="48">
        <f t="shared" si="5"/>
        <v>60</v>
      </c>
      <c r="G29" s="29">
        <v>1.0</v>
      </c>
      <c r="H29" s="49">
        <f t="shared" si="6"/>
        <v>0.01</v>
      </c>
      <c r="I29" s="50">
        <v>0.0</v>
      </c>
      <c r="J29" s="50">
        <v>50.0</v>
      </c>
      <c r="K29" s="50">
        <v>0.0</v>
      </c>
      <c r="L29" s="50">
        <v>0.0</v>
      </c>
      <c r="M29" s="51">
        <f t="shared" si="7"/>
        <v>50</v>
      </c>
      <c r="N29" s="50">
        <v>1.0</v>
      </c>
      <c r="O29" s="52">
        <f t="shared" ref="O29:O30" si="9">IF(N29&gt;0,H29,0)</f>
        <v>0.01</v>
      </c>
    </row>
    <row r="30" ht="14.25" customHeight="1">
      <c r="A30" s="42" t="s">
        <v>52</v>
      </c>
      <c r="B30" s="53">
        <v>10.0</v>
      </c>
      <c r="C30" s="46">
        <v>30.0</v>
      </c>
      <c r="D30" s="46">
        <v>10.0</v>
      </c>
      <c r="E30" s="46">
        <v>10.0</v>
      </c>
      <c r="F30" s="48">
        <f t="shared" si="5"/>
        <v>60</v>
      </c>
      <c r="G30" s="29">
        <v>1.0</v>
      </c>
      <c r="H30" s="49">
        <f t="shared" si="6"/>
        <v>0.01</v>
      </c>
      <c r="I30" s="50">
        <v>0.0</v>
      </c>
      <c r="J30" s="50">
        <v>0.0</v>
      </c>
      <c r="K30" s="50">
        <v>0.0</v>
      </c>
      <c r="L30" s="50">
        <v>0.0</v>
      </c>
      <c r="M30" s="51">
        <f t="shared" si="7"/>
        <v>0</v>
      </c>
      <c r="N30" s="50">
        <v>0.0</v>
      </c>
      <c r="O30" s="52">
        <f t="shared" si="9"/>
        <v>0</v>
      </c>
    </row>
    <row r="31" ht="14.25" customHeight="1">
      <c r="A31" s="42" t="s">
        <v>53</v>
      </c>
      <c r="B31" s="27">
        <v>0.0</v>
      </c>
      <c r="C31" s="27">
        <v>0.0</v>
      </c>
      <c r="D31" s="27">
        <v>60.0</v>
      </c>
      <c r="E31" s="27">
        <v>0.0</v>
      </c>
      <c r="F31" s="28">
        <f t="shared" si="5"/>
        <v>60</v>
      </c>
      <c r="G31" s="29">
        <v>1.0</v>
      </c>
      <c r="H31" s="30">
        <f t="shared" si="6"/>
        <v>0.01</v>
      </c>
      <c r="I31" s="31">
        <v>0.0</v>
      </c>
      <c r="J31" s="27">
        <v>0.0</v>
      </c>
      <c r="K31" s="27">
        <v>35.0</v>
      </c>
      <c r="L31" s="27">
        <v>0.0</v>
      </c>
      <c r="M31" s="33">
        <f t="shared" si="7"/>
        <v>35</v>
      </c>
      <c r="N31" s="27">
        <v>1.0</v>
      </c>
      <c r="O31" s="34">
        <f>IF(N31&gt;0,H31,0)</f>
        <v>0.01</v>
      </c>
    </row>
    <row r="32" ht="14.25" customHeight="1">
      <c r="A32" s="42" t="s">
        <v>54</v>
      </c>
      <c r="B32" s="53">
        <v>10.0</v>
      </c>
      <c r="C32" s="46">
        <v>10.0</v>
      </c>
      <c r="D32" s="46">
        <v>30.0</v>
      </c>
      <c r="E32" s="46">
        <v>10.0</v>
      </c>
      <c r="F32" s="48">
        <f t="shared" si="5"/>
        <v>60</v>
      </c>
      <c r="G32" s="29">
        <v>1.0</v>
      </c>
      <c r="H32" s="49">
        <f t="shared" si="6"/>
        <v>0.01</v>
      </c>
      <c r="I32" s="50">
        <v>0.0</v>
      </c>
      <c r="J32" s="50">
        <v>10.0</v>
      </c>
      <c r="K32" s="50">
        <v>0.0</v>
      </c>
      <c r="L32" s="50">
        <v>0.0</v>
      </c>
      <c r="M32" s="51">
        <f t="shared" si="7"/>
        <v>10</v>
      </c>
      <c r="N32" s="50">
        <v>1.0</v>
      </c>
      <c r="O32" s="52">
        <f>IF(N32&gt;0,H32,0)</f>
        <v>0.01</v>
      </c>
    </row>
    <row r="33" ht="14.25" customHeight="1">
      <c r="A33" s="35" t="s">
        <v>55</v>
      </c>
      <c r="B33" s="27">
        <v>0.0</v>
      </c>
      <c r="C33" s="27">
        <v>0.0</v>
      </c>
      <c r="D33" s="27">
        <v>0.0</v>
      </c>
      <c r="E33" s="27">
        <v>60.0</v>
      </c>
      <c r="F33" s="28">
        <f t="shared" si="5"/>
        <v>60</v>
      </c>
      <c r="G33" s="29">
        <v>1.0</v>
      </c>
      <c r="H33" s="30">
        <f t="shared" si="6"/>
        <v>0.01</v>
      </c>
      <c r="I33" s="31">
        <v>0.0</v>
      </c>
      <c r="J33" s="27">
        <v>0.0</v>
      </c>
      <c r="K33" s="27">
        <v>0.0</v>
      </c>
      <c r="L33" s="27">
        <v>35.0</v>
      </c>
      <c r="M33" s="33">
        <f t="shared" si="7"/>
        <v>35</v>
      </c>
      <c r="N33" s="27">
        <v>1.0</v>
      </c>
      <c r="O33" s="34">
        <f>IF(N33&gt;0,H33,0)</f>
        <v>0.01</v>
      </c>
    </row>
    <row r="34" ht="14.25" customHeight="1">
      <c r="A34" s="42" t="s">
        <v>56</v>
      </c>
      <c r="B34" s="47">
        <v>10.0</v>
      </c>
      <c r="C34" s="46">
        <v>10.0</v>
      </c>
      <c r="D34" s="47">
        <v>10.0</v>
      </c>
      <c r="E34" s="46">
        <v>30.0</v>
      </c>
      <c r="F34" s="48">
        <f t="shared" si="5"/>
        <v>60</v>
      </c>
      <c r="G34" s="56">
        <v>1.0</v>
      </c>
      <c r="H34" s="49">
        <f t="shared" si="6"/>
        <v>0.01</v>
      </c>
      <c r="I34" s="50">
        <v>0.0</v>
      </c>
      <c r="J34" s="50">
        <v>10.0</v>
      </c>
      <c r="K34" s="50">
        <v>0.0</v>
      </c>
      <c r="L34" s="50">
        <v>0.0</v>
      </c>
      <c r="M34" s="51">
        <f t="shared" si="7"/>
        <v>10</v>
      </c>
      <c r="N34" s="50">
        <v>1.0</v>
      </c>
      <c r="O34" s="52">
        <f>IF(N34&gt;0,H34,0)</f>
        <v>0.01</v>
      </c>
    </row>
    <row r="35" ht="14.25" customHeight="1">
      <c r="A35" s="35" t="s">
        <v>58</v>
      </c>
      <c r="B35" s="27">
        <v>0.0</v>
      </c>
      <c r="C35" s="27">
        <v>0.0</v>
      </c>
      <c r="D35" s="27">
        <v>0.0</v>
      </c>
      <c r="E35" s="27">
        <v>60.0</v>
      </c>
      <c r="F35" s="28">
        <f t="shared" si="5"/>
        <v>60</v>
      </c>
      <c r="G35" s="29">
        <v>1.0</v>
      </c>
      <c r="H35" s="30">
        <f t="shared" si="6"/>
        <v>0.01</v>
      </c>
      <c r="I35" s="31">
        <v>0.0</v>
      </c>
      <c r="J35" s="27">
        <v>0.0</v>
      </c>
      <c r="K35" s="27">
        <v>0.0</v>
      </c>
      <c r="L35" s="27">
        <v>0.0</v>
      </c>
      <c r="M35" s="33">
        <f t="shared" si="7"/>
        <v>0</v>
      </c>
      <c r="N35" s="27">
        <v>1.0</v>
      </c>
      <c r="O35" s="34">
        <f>IF(N35&gt;0,H35,0)</f>
        <v>0.01</v>
      </c>
    </row>
    <row r="36" ht="14.25" customHeight="1">
      <c r="A36" s="37" t="s">
        <v>59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9"/>
    </row>
    <row r="37" ht="14.25" customHeight="1">
      <c r="A37" s="35" t="s">
        <v>33</v>
      </c>
      <c r="B37" s="27">
        <v>60.0</v>
      </c>
      <c r="C37" s="27">
        <v>60.0</v>
      </c>
      <c r="D37" s="27">
        <v>60.0</v>
      </c>
      <c r="E37" s="27">
        <v>60.0</v>
      </c>
      <c r="F37" s="28">
        <f t="shared" ref="F37:F48" si="10">SUM(B37:E37)</f>
        <v>240</v>
      </c>
      <c r="G37" s="29">
        <v>2.0</v>
      </c>
      <c r="H37" s="30">
        <f t="shared" ref="H37:H48" si="11">F37/$F$70</f>
        <v>0.04</v>
      </c>
      <c r="I37" s="31">
        <v>0.0</v>
      </c>
      <c r="J37" s="27">
        <v>0.0</v>
      </c>
      <c r="K37" s="27">
        <v>0.0</v>
      </c>
      <c r="L37" s="27">
        <v>0.0</v>
      </c>
      <c r="M37" s="57">
        <v>0.0</v>
      </c>
      <c r="N37" s="27">
        <v>2.0</v>
      </c>
      <c r="O37" s="34">
        <f>IF(N37&gt;0,H37,0)</f>
        <v>0.04</v>
      </c>
    </row>
    <row r="38" ht="14.25" customHeight="1">
      <c r="A38" s="58" t="s">
        <v>32</v>
      </c>
      <c r="B38" s="59">
        <v>30.0</v>
      </c>
      <c r="C38" s="59">
        <v>30.0</v>
      </c>
      <c r="D38" s="59">
        <v>30.0</v>
      </c>
      <c r="E38" s="59">
        <v>30.0</v>
      </c>
      <c r="F38" s="48">
        <f t="shared" si="10"/>
        <v>120</v>
      </c>
      <c r="G38" s="56">
        <v>2.0</v>
      </c>
      <c r="H38" s="49">
        <f t="shared" si="11"/>
        <v>0.02</v>
      </c>
      <c r="I38" s="50">
        <v>0.0</v>
      </c>
      <c r="J38" s="50">
        <v>0.0</v>
      </c>
      <c r="K38" s="50">
        <v>0.0</v>
      </c>
      <c r="L38" s="50">
        <v>0.0</v>
      </c>
      <c r="M38" s="51">
        <f t="shared" ref="M38:M48" si="12">SUM(I38:L38)</f>
        <v>0</v>
      </c>
      <c r="N38" s="50">
        <v>2.0</v>
      </c>
      <c r="O38" s="52">
        <f t="shared" ref="O38:O48" si="13">IF(N38&gt;0,H38,0)</f>
        <v>0.02</v>
      </c>
    </row>
    <row r="39" ht="14.25" customHeight="1">
      <c r="A39" s="60" t="s">
        <v>60</v>
      </c>
      <c r="B39" s="59">
        <v>30.0</v>
      </c>
      <c r="C39" s="59">
        <v>30.0</v>
      </c>
      <c r="D39" s="59">
        <v>30.0</v>
      </c>
      <c r="E39" s="59">
        <v>30.0</v>
      </c>
      <c r="F39" s="48">
        <f t="shared" si="10"/>
        <v>120</v>
      </c>
      <c r="G39" s="56">
        <v>2.0</v>
      </c>
      <c r="H39" s="49">
        <f t="shared" si="11"/>
        <v>0.02</v>
      </c>
      <c r="I39" s="50">
        <v>0.0</v>
      </c>
      <c r="J39" s="50">
        <v>0.0</v>
      </c>
      <c r="K39" s="50">
        <v>0.0</v>
      </c>
      <c r="L39" s="50">
        <v>0.0</v>
      </c>
      <c r="M39" s="51">
        <f t="shared" si="12"/>
        <v>0</v>
      </c>
      <c r="N39" s="50">
        <v>4.0</v>
      </c>
      <c r="O39" s="52">
        <f t="shared" si="13"/>
        <v>0.02</v>
      </c>
    </row>
    <row r="40" ht="14.25" customHeight="1">
      <c r="A40" s="35" t="s">
        <v>61</v>
      </c>
      <c r="B40" s="46">
        <v>60.0</v>
      </c>
      <c r="C40" s="46">
        <v>0.0</v>
      </c>
      <c r="D40" s="46">
        <v>0.0</v>
      </c>
      <c r="E40" s="46">
        <v>0.0</v>
      </c>
      <c r="F40" s="48">
        <f t="shared" si="10"/>
        <v>60</v>
      </c>
      <c r="G40" s="56">
        <v>2.0</v>
      </c>
      <c r="H40" s="49">
        <f t="shared" si="11"/>
        <v>0.01</v>
      </c>
      <c r="I40" s="50">
        <v>10.0</v>
      </c>
      <c r="J40" s="50">
        <v>0.0</v>
      </c>
      <c r="K40" s="50">
        <v>0.0</v>
      </c>
      <c r="L40" s="50">
        <v>0.0</v>
      </c>
      <c r="M40" s="51">
        <f t="shared" si="12"/>
        <v>10</v>
      </c>
      <c r="N40" s="50">
        <v>2.0</v>
      </c>
      <c r="O40" s="52">
        <f t="shared" si="13"/>
        <v>0.01</v>
      </c>
    </row>
    <row r="41" ht="14.25" customHeight="1">
      <c r="A41" s="35" t="s">
        <v>62</v>
      </c>
      <c r="B41" s="46">
        <v>0.0</v>
      </c>
      <c r="C41" s="46">
        <v>0.0</v>
      </c>
      <c r="D41" s="46">
        <v>60.0</v>
      </c>
      <c r="E41" s="46">
        <v>0.0</v>
      </c>
      <c r="F41" s="48">
        <f t="shared" si="10"/>
        <v>60</v>
      </c>
      <c r="G41" s="56">
        <v>2.0</v>
      </c>
      <c r="H41" s="49">
        <f t="shared" si="11"/>
        <v>0.01</v>
      </c>
      <c r="I41" s="50">
        <v>0.0</v>
      </c>
      <c r="J41" s="50">
        <v>0.0</v>
      </c>
      <c r="K41" s="50">
        <v>25.0</v>
      </c>
      <c r="L41" s="50">
        <v>0.0</v>
      </c>
      <c r="M41" s="51">
        <f t="shared" si="12"/>
        <v>25</v>
      </c>
      <c r="N41" s="50">
        <v>2.0</v>
      </c>
      <c r="O41" s="52">
        <f t="shared" si="13"/>
        <v>0.01</v>
      </c>
    </row>
    <row r="42" ht="14.25" customHeight="1">
      <c r="A42" s="35" t="s">
        <v>63</v>
      </c>
      <c r="B42" s="46">
        <v>0.0</v>
      </c>
      <c r="C42" s="46">
        <v>60.0</v>
      </c>
      <c r="D42" s="46">
        <v>0.0</v>
      </c>
      <c r="E42" s="46">
        <v>0.0</v>
      </c>
      <c r="F42" s="48">
        <f t="shared" si="10"/>
        <v>60</v>
      </c>
      <c r="G42" s="56">
        <v>2.0</v>
      </c>
      <c r="H42" s="49">
        <f t="shared" si="11"/>
        <v>0.01</v>
      </c>
      <c r="I42" s="50">
        <v>0.0</v>
      </c>
      <c r="J42" s="50">
        <v>25.0</v>
      </c>
      <c r="K42" s="50">
        <v>0.0</v>
      </c>
      <c r="L42" s="50">
        <v>0.0</v>
      </c>
      <c r="M42" s="51">
        <f t="shared" si="12"/>
        <v>25</v>
      </c>
      <c r="N42" s="50">
        <v>3.0</v>
      </c>
      <c r="O42" s="52">
        <f t="shared" si="13"/>
        <v>0.01</v>
      </c>
    </row>
    <row r="43" ht="14.25" customHeight="1">
      <c r="A43" s="35" t="s">
        <v>64</v>
      </c>
      <c r="B43" s="46">
        <v>0.0</v>
      </c>
      <c r="C43" s="46">
        <v>0.0</v>
      </c>
      <c r="D43" s="46">
        <v>0.0</v>
      </c>
      <c r="E43" s="46">
        <v>60.0</v>
      </c>
      <c r="F43" s="48">
        <f t="shared" si="10"/>
        <v>60</v>
      </c>
      <c r="G43" s="56">
        <v>2.0</v>
      </c>
      <c r="H43" s="49">
        <f t="shared" si="11"/>
        <v>0.01</v>
      </c>
      <c r="I43" s="50">
        <v>0.0</v>
      </c>
      <c r="J43" s="50">
        <v>0.0</v>
      </c>
      <c r="K43" s="50">
        <v>0.0</v>
      </c>
      <c r="L43" s="50">
        <v>0.0</v>
      </c>
      <c r="M43" s="51">
        <f t="shared" si="12"/>
        <v>0</v>
      </c>
      <c r="N43" s="50">
        <v>0.0</v>
      </c>
      <c r="O43" s="52">
        <f t="shared" si="13"/>
        <v>0</v>
      </c>
    </row>
    <row r="44" ht="14.25" customHeight="1">
      <c r="A44" s="35" t="s">
        <v>65</v>
      </c>
      <c r="B44" s="46">
        <v>60.0</v>
      </c>
      <c r="C44" s="46">
        <v>0.0</v>
      </c>
      <c r="D44" s="46">
        <v>0.0</v>
      </c>
      <c r="E44" s="46">
        <v>0.0</v>
      </c>
      <c r="F44" s="48">
        <f t="shared" si="10"/>
        <v>60</v>
      </c>
      <c r="G44" s="56">
        <v>2.0</v>
      </c>
      <c r="H44" s="49">
        <f t="shared" si="11"/>
        <v>0.01</v>
      </c>
      <c r="I44" s="50">
        <v>55.0</v>
      </c>
      <c r="J44" s="50">
        <v>0.0</v>
      </c>
      <c r="K44" s="50">
        <v>0.0</v>
      </c>
      <c r="L44" s="50">
        <v>0.0</v>
      </c>
      <c r="M44" s="51">
        <f t="shared" si="12"/>
        <v>55</v>
      </c>
      <c r="N44" s="50">
        <v>3.0</v>
      </c>
      <c r="O44" s="52">
        <f t="shared" si="13"/>
        <v>0.01</v>
      </c>
    </row>
    <row r="45" ht="14.25" customHeight="1">
      <c r="A45" s="35" t="s">
        <v>66</v>
      </c>
      <c r="B45" s="46">
        <v>0.0</v>
      </c>
      <c r="C45" s="46">
        <v>50.0</v>
      </c>
      <c r="D45" s="46">
        <v>0.0</v>
      </c>
      <c r="E45" s="46">
        <v>0.0</v>
      </c>
      <c r="F45" s="48">
        <f t="shared" si="10"/>
        <v>50</v>
      </c>
      <c r="G45" s="56">
        <v>2.0</v>
      </c>
      <c r="H45" s="49">
        <f t="shared" si="11"/>
        <v>0.008333333333</v>
      </c>
      <c r="I45" s="50">
        <v>0.0</v>
      </c>
      <c r="J45" s="50">
        <v>10.0</v>
      </c>
      <c r="K45" s="50">
        <v>0.0</v>
      </c>
      <c r="L45" s="50">
        <v>0.0</v>
      </c>
      <c r="M45" s="51">
        <f t="shared" si="12"/>
        <v>10</v>
      </c>
      <c r="N45" s="50">
        <v>3.0</v>
      </c>
      <c r="O45" s="52">
        <f t="shared" si="13"/>
        <v>0.008333333333</v>
      </c>
    </row>
    <row r="46" ht="14.25" customHeight="1">
      <c r="A46" s="35" t="s">
        <v>67</v>
      </c>
      <c r="B46" s="46">
        <v>0.0</v>
      </c>
      <c r="C46" s="46">
        <v>0.0</v>
      </c>
      <c r="D46" s="46">
        <v>60.0</v>
      </c>
      <c r="E46" s="46">
        <v>0.0</v>
      </c>
      <c r="F46" s="48">
        <f t="shared" si="10"/>
        <v>60</v>
      </c>
      <c r="G46" s="56">
        <v>2.0</v>
      </c>
      <c r="H46" s="49">
        <f t="shared" si="11"/>
        <v>0.01</v>
      </c>
      <c r="I46" s="50">
        <v>0.0</v>
      </c>
      <c r="J46" s="50">
        <v>0.0</v>
      </c>
      <c r="K46" s="50">
        <v>60.0</v>
      </c>
      <c r="L46" s="50">
        <v>0.0</v>
      </c>
      <c r="M46" s="51">
        <f t="shared" si="12"/>
        <v>60</v>
      </c>
      <c r="N46" s="50">
        <v>2.0</v>
      </c>
      <c r="O46" s="52">
        <f t="shared" si="13"/>
        <v>0.01</v>
      </c>
    </row>
    <row r="47" ht="14.25" customHeight="1">
      <c r="A47" s="35" t="s">
        <v>68</v>
      </c>
      <c r="B47" s="46">
        <v>0.0</v>
      </c>
      <c r="C47" s="46">
        <v>0.0</v>
      </c>
      <c r="D47" s="46">
        <v>0.0</v>
      </c>
      <c r="E47" s="46">
        <v>60.0</v>
      </c>
      <c r="F47" s="48">
        <f t="shared" si="10"/>
        <v>60</v>
      </c>
      <c r="G47" s="56">
        <v>2.0</v>
      </c>
      <c r="H47" s="49">
        <f t="shared" si="11"/>
        <v>0.01</v>
      </c>
      <c r="I47" s="50">
        <v>0.0</v>
      </c>
      <c r="J47" s="50">
        <v>0.0</v>
      </c>
      <c r="K47" s="50">
        <v>0.0</v>
      </c>
      <c r="L47" s="50">
        <v>0.0</v>
      </c>
      <c r="M47" s="51">
        <f t="shared" si="12"/>
        <v>0</v>
      </c>
      <c r="N47" s="50">
        <v>0.0</v>
      </c>
      <c r="O47" s="52">
        <f t="shared" si="13"/>
        <v>0</v>
      </c>
    </row>
    <row r="48" ht="14.25" customHeight="1">
      <c r="A48" s="35" t="s">
        <v>69</v>
      </c>
      <c r="B48" s="46">
        <v>0.0</v>
      </c>
      <c r="C48" s="46">
        <v>0.0</v>
      </c>
      <c r="D48" s="46">
        <v>0.0</v>
      </c>
      <c r="E48" s="46">
        <v>60.0</v>
      </c>
      <c r="F48" s="48">
        <f t="shared" si="10"/>
        <v>60</v>
      </c>
      <c r="G48" s="56">
        <v>2.0</v>
      </c>
      <c r="H48" s="49">
        <f t="shared" si="11"/>
        <v>0.01</v>
      </c>
      <c r="I48" s="50">
        <v>0.0</v>
      </c>
      <c r="J48" s="50">
        <v>0.0</v>
      </c>
      <c r="K48" s="50">
        <v>0.0</v>
      </c>
      <c r="L48" s="50">
        <v>0.0</v>
      </c>
      <c r="M48" s="51">
        <f t="shared" si="12"/>
        <v>0</v>
      </c>
      <c r="N48" s="50">
        <v>0.0</v>
      </c>
      <c r="O48" s="52">
        <f t="shared" si="13"/>
        <v>0</v>
      </c>
    </row>
    <row r="49" ht="14.25" customHeight="1">
      <c r="A49" s="37" t="s">
        <v>70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9"/>
    </row>
    <row r="50" ht="14.25" customHeight="1">
      <c r="A50" s="58" t="s">
        <v>33</v>
      </c>
      <c r="B50" s="59">
        <v>60.0</v>
      </c>
      <c r="C50" s="59">
        <v>60.0</v>
      </c>
      <c r="D50" s="59">
        <v>60.0</v>
      </c>
      <c r="E50" s="59">
        <v>60.0</v>
      </c>
      <c r="F50" s="48">
        <f t="shared" ref="F50:F55" si="14">SUM(B50:E50)</f>
        <v>240</v>
      </c>
      <c r="G50" s="56">
        <v>3.0</v>
      </c>
      <c r="H50" s="49">
        <f t="shared" ref="H50:H55" si="15">F50/$F$70</f>
        <v>0.04</v>
      </c>
      <c r="I50" s="50">
        <v>10.0</v>
      </c>
      <c r="J50" s="50">
        <v>10.0</v>
      </c>
      <c r="K50" s="50">
        <v>10.0</v>
      </c>
      <c r="L50" s="50">
        <v>10.0</v>
      </c>
      <c r="M50" s="51">
        <f t="shared" ref="M50:M55" si="16">SUM(I50:L50)</f>
        <v>40</v>
      </c>
      <c r="N50" s="50">
        <v>3.0</v>
      </c>
      <c r="O50" s="52">
        <f t="shared" ref="O50:O55" si="17">IF(N50&gt;0,H50,0)</f>
        <v>0.04</v>
      </c>
    </row>
    <row r="51" ht="14.25" customHeight="1">
      <c r="A51" s="58" t="s">
        <v>32</v>
      </c>
      <c r="B51" s="59">
        <v>30.0</v>
      </c>
      <c r="C51" s="59">
        <v>30.0</v>
      </c>
      <c r="D51" s="59">
        <v>30.0</v>
      </c>
      <c r="E51" s="59">
        <v>30.0</v>
      </c>
      <c r="F51" s="48">
        <f t="shared" si="14"/>
        <v>120</v>
      </c>
      <c r="G51" s="56">
        <v>3.0</v>
      </c>
      <c r="H51" s="49">
        <f t="shared" si="15"/>
        <v>0.02</v>
      </c>
      <c r="I51" s="50">
        <v>25.0</v>
      </c>
      <c r="J51" s="50">
        <v>25.0</v>
      </c>
      <c r="K51" s="50">
        <v>25.0</v>
      </c>
      <c r="L51" s="50">
        <v>25.0</v>
      </c>
      <c r="M51" s="51">
        <f t="shared" si="16"/>
        <v>100</v>
      </c>
      <c r="N51" s="50">
        <v>3.0</v>
      </c>
      <c r="O51" s="52">
        <f t="shared" si="17"/>
        <v>0.02</v>
      </c>
    </row>
    <row r="52" ht="14.25" customHeight="1">
      <c r="A52" s="42" t="s">
        <v>71</v>
      </c>
      <c r="B52" s="46">
        <v>120.0</v>
      </c>
      <c r="C52" s="46">
        <v>0.0</v>
      </c>
      <c r="D52" s="46">
        <v>0.0</v>
      </c>
      <c r="E52" s="46">
        <v>0.0</v>
      </c>
      <c r="F52" s="48">
        <f t="shared" si="14"/>
        <v>120</v>
      </c>
      <c r="G52" s="56">
        <v>3.0</v>
      </c>
      <c r="H52" s="49">
        <f t="shared" si="15"/>
        <v>0.02</v>
      </c>
      <c r="I52" s="50">
        <v>240.0</v>
      </c>
      <c r="J52" s="50">
        <v>0.0</v>
      </c>
      <c r="K52" s="50">
        <v>0.0</v>
      </c>
      <c r="L52" s="50">
        <v>0.0</v>
      </c>
      <c r="M52" s="61">
        <f t="shared" si="16"/>
        <v>240</v>
      </c>
      <c r="N52" s="50">
        <v>3.0</v>
      </c>
      <c r="O52" s="52">
        <f t="shared" si="17"/>
        <v>0.02</v>
      </c>
    </row>
    <row r="53" ht="14.25" customHeight="1">
      <c r="A53" s="42" t="s">
        <v>72</v>
      </c>
      <c r="B53" s="46">
        <v>0.0</v>
      </c>
      <c r="C53" s="46">
        <v>260.0</v>
      </c>
      <c r="D53" s="46">
        <v>0.0</v>
      </c>
      <c r="E53" s="46">
        <v>0.0</v>
      </c>
      <c r="F53" s="48">
        <f t="shared" si="14"/>
        <v>260</v>
      </c>
      <c r="G53" s="56">
        <v>3.0</v>
      </c>
      <c r="H53" s="49">
        <f t="shared" si="15"/>
        <v>0.04333333333</v>
      </c>
      <c r="I53" s="50">
        <v>0.0</v>
      </c>
      <c r="J53" s="50">
        <v>215.0</v>
      </c>
      <c r="K53" s="50">
        <v>0.0</v>
      </c>
      <c r="L53" s="50">
        <v>0.0</v>
      </c>
      <c r="M53" s="61">
        <f t="shared" si="16"/>
        <v>215</v>
      </c>
      <c r="N53" s="50">
        <v>4.0</v>
      </c>
      <c r="O53" s="52">
        <f t="shared" si="17"/>
        <v>0.04333333333</v>
      </c>
    </row>
    <row r="54" ht="14.25" customHeight="1">
      <c r="A54" s="42" t="s">
        <v>73</v>
      </c>
      <c r="B54" s="46">
        <v>0.0</v>
      </c>
      <c r="C54" s="46">
        <v>0.0</v>
      </c>
      <c r="D54" s="46">
        <v>120.0</v>
      </c>
      <c r="E54" s="46">
        <v>0.0</v>
      </c>
      <c r="F54" s="48">
        <f t="shared" si="14"/>
        <v>120</v>
      </c>
      <c r="G54" s="62">
        <v>3.0</v>
      </c>
      <c r="H54" s="49">
        <f t="shared" si="15"/>
        <v>0.02</v>
      </c>
      <c r="I54" s="50">
        <v>0.0</v>
      </c>
      <c r="J54" s="50">
        <v>0.0</v>
      </c>
      <c r="K54" s="50">
        <v>120.0</v>
      </c>
      <c r="L54" s="50">
        <v>0.0</v>
      </c>
      <c r="M54" s="61">
        <f t="shared" si="16"/>
        <v>120</v>
      </c>
      <c r="N54" s="50">
        <v>3.0</v>
      </c>
      <c r="O54" s="52">
        <f t="shared" si="17"/>
        <v>0.02</v>
      </c>
    </row>
    <row r="55" ht="14.25" customHeight="1">
      <c r="A55" s="42" t="s">
        <v>74</v>
      </c>
      <c r="B55" s="46">
        <v>0.0</v>
      </c>
      <c r="C55" s="46">
        <v>0.0</v>
      </c>
      <c r="D55" s="46">
        <v>0.0</v>
      </c>
      <c r="E55" s="46">
        <v>120.0</v>
      </c>
      <c r="F55" s="48">
        <f t="shared" si="14"/>
        <v>120</v>
      </c>
      <c r="G55" s="62">
        <v>3.0</v>
      </c>
      <c r="H55" s="49">
        <f t="shared" si="15"/>
        <v>0.02</v>
      </c>
      <c r="I55" s="63"/>
      <c r="J55" s="63"/>
      <c r="K55" s="63"/>
      <c r="L55" s="63"/>
      <c r="M55" s="61">
        <f t="shared" si="16"/>
        <v>0</v>
      </c>
      <c r="N55" s="63"/>
      <c r="O55" s="52">
        <f t="shared" si="17"/>
        <v>0</v>
      </c>
    </row>
    <row r="56" ht="14.25" customHeight="1">
      <c r="A56" s="64" t="s">
        <v>75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9"/>
    </row>
    <row r="57" ht="14.25" customHeight="1">
      <c r="A57" s="58" t="s">
        <v>33</v>
      </c>
      <c r="B57" s="59">
        <v>60.0</v>
      </c>
      <c r="C57" s="59">
        <v>60.0</v>
      </c>
      <c r="D57" s="59">
        <v>60.0</v>
      </c>
      <c r="E57" s="59">
        <v>60.0</v>
      </c>
      <c r="F57" s="48">
        <f t="shared" ref="F57:F66" si="18">SUM(B57:E57)</f>
        <v>240</v>
      </c>
      <c r="G57" s="56">
        <v>4.0</v>
      </c>
      <c r="H57" s="49">
        <f t="shared" ref="H57:H66" si="19">F57/$F$70</f>
        <v>0.04</v>
      </c>
      <c r="I57" s="50">
        <v>30.0</v>
      </c>
      <c r="J57" s="50">
        <v>30.0</v>
      </c>
      <c r="K57" s="50">
        <v>30.0</v>
      </c>
      <c r="L57" s="50">
        <v>30.0</v>
      </c>
      <c r="M57" s="51">
        <f t="shared" ref="M57:M66" si="20">SUM(I57:L57)</f>
        <v>120</v>
      </c>
      <c r="N57" s="50">
        <v>4.0</v>
      </c>
      <c r="O57" s="52">
        <f t="shared" ref="O57:O66" si="21">IF(N57&gt;0,H57,0)</f>
        <v>0.04</v>
      </c>
    </row>
    <row r="58" ht="14.25" customHeight="1">
      <c r="A58" s="58" t="s">
        <v>32</v>
      </c>
      <c r="B58" s="59">
        <v>30.0</v>
      </c>
      <c r="C58" s="59">
        <v>30.0</v>
      </c>
      <c r="D58" s="59">
        <v>30.0</v>
      </c>
      <c r="E58" s="59">
        <v>30.0</v>
      </c>
      <c r="F58" s="48">
        <f t="shared" si="18"/>
        <v>120</v>
      </c>
      <c r="G58" s="56">
        <v>4.0</v>
      </c>
      <c r="H58" s="49">
        <f t="shared" si="19"/>
        <v>0.02</v>
      </c>
      <c r="I58" s="50">
        <v>0.0</v>
      </c>
      <c r="J58" s="50">
        <v>0.0</v>
      </c>
      <c r="K58" s="50">
        <v>0.0</v>
      </c>
      <c r="L58" s="50">
        <v>0.0</v>
      </c>
      <c r="M58" s="51">
        <f t="shared" si="20"/>
        <v>0</v>
      </c>
      <c r="N58" s="50">
        <v>0.0</v>
      </c>
      <c r="O58" s="52">
        <f t="shared" si="21"/>
        <v>0</v>
      </c>
    </row>
    <row r="59" ht="14.25" customHeight="1">
      <c r="A59" s="42" t="s">
        <v>76</v>
      </c>
      <c r="B59" s="46">
        <v>60.0</v>
      </c>
      <c r="C59" s="46">
        <v>0.0</v>
      </c>
      <c r="D59" s="46">
        <v>0.0</v>
      </c>
      <c r="E59" s="46">
        <v>0.0</v>
      </c>
      <c r="F59" s="48">
        <f t="shared" si="18"/>
        <v>60</v>
      </c>
      <c r="G59" s="56">
        <v>4.0</v>
      </c>
      <c r="H59" s="49">
        <f t="shared" si="19"/>
        <v>0.01</v>
      </c>
      <c r="I59" s="50">
        <v>20.0</v>
      </c>
      <c r="J59" s="50">
        <v>0.0</v>
      </c>
      <c r="K59" s="50">
        <v>0.0</v>
      </c>
      <c r="L59" s="50">
        <v>0.0</v>
      </c>
      <c r="M59" s="51">
        <f t="shared" si="20"/>
        <v>20</v>
      </c>
      <c r="N59" s="50">
        <v>4.0</v>
      </c>
      <c r="O59" s="52">
        <f t="shared" si="21"/>
        <v>0.01</v>
      </c>
    </row>
    <row r="60" ht="14.25" customHeight="1">
      <c r="A60" s="42" t="s">
        <v>77</v>
      </c>
      <c r="B60" s="46">
        <v>0.0</v>
      </c>
      <c r="C60" s="46">
        <v>60.0</v>
      </c>
      <c r="D60" s="46">
        <v>0.0</v>
      </c>
      <c r="E60" s="46">
        <v>0.0</v>
      </c>
      <c r="F60" s="48">
        <f t="shared" si="18"/>
        <v>60</v>
      </c>
      <c r="G60" s="56">
        <v>4.0</v>
      </c>
      <c r="H60" s="49">
        <f t="shared" si="19"/>
        <v>0.01</v>
      </c>
      <c r="I60" s="65"/>
      <c r="J60" s="65"/>
      <c r="K60" s="65"/>
      <c r="L60" s="65"/>
      <c r="M60" s="51">
        <f t="shared" si="20"/>
        <v>0</v>
      </c>
      <c r="N60" s="65"/>
      <c r="O60" s="52">
        <f t="shared" si="21"/>
        <v>0</v>
      </c>
    </row>
    <row r="61" ht="14.25" customHeight="1">
      <c r="A61" s="42" t="s">
        <v>78</v>
      </c>
      <c r="B61" s="46">
        <v>0.0</v>
      </c>
      <c r="C61" s="46">
        <v>0.0</v>
      </c>
      <c r="D61" s="46">
        <v>60.0</v>
      </c>
      <c r="E61" s="46">
        <v>0.0</v>
      </c>
      <c r="F61" s="48">
        <f t="shared" si="18"/>
        <v>60</v>
      </c>
      <c r="G61" s="56">
        <v>4.0</v>
      </c>
      <c r="H61" s="49">
        <f t="shared" si="19"/>
        <v>0.01</v>
      </c>
      <c r="I61" s="65"/>
      <c r="J61" s="65"/>
      <c r="K61" s="65"/>
      <c r="L61" s="65"/>
      <c r="M61" s="51">
        <f t="shared" si="20"/>
        <v>0</v>
      </c>
      <c r="N61" s="65"/>
      <c r="O61" s="52">
        <f t="shared" si="21"/>
        <v>0</v>
      </c>
    </row>
    <row r="62" ht="14.25" customHeight="1">
      <c r="A62" s="42" t="s">
        <v>79</v>
      </c>
      <c r="B62" s="46">
        <v>0.0</v>
      </c>
      <c r="C62" s="46">
        <v>0.0</v>
      </c>
      <c r="D62" s="46">
        <v>0.0</v>
      </c>
      <c r="E62" s="46">
        <v>60.0</v>
      </c>
      <c r="F62" s="48">
        <f t="shared" si="18"/>
        <v>60</v>
      </c>
      <c r="G62" s="56">
        <v>4.0</v>
      </c>
      <c r="H62" s="49">
        <f t="shared" si="19"/>
        <v>0.01</v>
      </c>
      <c r="I62" s="65"/>
      <c r="J62" s="65"/>
      <c r="K62" s="65"/>
      <c r="L62" s="65"/>
      <c r="M62" s="51">
        <f t="shared" si="20"/>
        <v>0</v>
      </c>
      <c r="N62" s="65"/>
      <c r="O62" s="52">
        <f t="shared" si="21"/>
        <v>0</v>
      </c>
    </row>
    <row r="63" ht="14.25" customHeight="1">
      <c r="A63" s="42" t="s">
        <v>80</v>
      </c>
      <c r="B63" s="46">
        <v>120.0</v>
      </c>
      <c r="C63" s="46">
        <v>0.0</v>
      </c>
      <c r="D63" s="46">
        <v>0.0</v>
      </c>
      <c r="E63" s="46">
        <v>0.0</v>
      </c>
      <c r="F63" s="48">
        <f t="shared" si="18"/>
        <v>120</v>
      </c>
      <c r="G63" s="56">
        <v>4.0</v>
      </c>
      <c r="H63" s="49">
        <f t="shared" si="19"/>
        <v>0.02</v>
      </c>
      <c r="I63" s="50">
        <v>20.0</v>
      </c>
      <c r="J63" s="50">
        <v>0.0</v>
      </c>
      <c r="K63" s="50">
        <v>0.0</v>
      </c>
      <c r="L63" s="50">
        <v>0.0</v>
      </c>
      <c r="M63" s="51">
        <f t="shared" si="20"/>
        <v>20</v>
      </c>
      <c r="N63" s="50">
        <v>4.0</v>
      </c>
      <c r="O63" s="52">
        <f t="shared" si="21"/>
        <v>0.02</v>
      </c>
    </row>
    <row r="64" ht="14.25" customHeight="1">
      <c r="A64" s="42" t="s">
        <v>81</v>
      </c>
      <c r="B64" s="46">
        <v>0.0</v>
      </c>
      <c r="C64" s="46">
        <v>120.0</v>
      </c>
      <c r="D64" s="46">
        <v>0.0</v>
      </c>
      <c r="E64" s="46">
        <v>0.0</v>
      </c>
      <c r="F64" s="48">
        <f t="shared" si="18"/>
        <v>120</v>
      </c>
      <c r="G64" s="56">
        <v>4.0</v>
      </c>
      <c r="H64" s="49">
        <f t="shared" si="19"/>
        <v>0.02</v>
      </c>
      <c r="I64" s="65"/>
      <c r="J64" s="65"/>
      <c r="K64" s="65"/>
      <c r="L64" s="65"/>
      <c r="M64" s="51">
        <f t="shared" si="20"/>
        <v>0</v>
      </c>
      <c r="N64" s="65"/>
      <c r="O64" s="52">
        <f t="shared" si="21"/>
        <v>0</v>
      </c>
    </row>
    <row r="65" ht="14.25" customHeight="1">
      <c r="A65" s="42" t="s">
        <v>82</v>
      </c>
      <c r="B65" s="46">
        <v>0.0</v>
      </c>
      <c r="C65" s="46">
        <v>0.0</v>
      </c>
      <c r="D65" s="46">
        <v>120.0</v>
      </c>
      <c r="E65" s="46">
        <v>0.0</v>
      </c>
      <c r="F65" s="48">
        <f t="shared" si="18"/>
        <v>120</v>
      </c>
      <c r="G65" s="56">
        <v>4.0</v>
      </c>
      <c r="H65" s="49">
        <f t="shared" si="19"/>
        <v>0.02</v>
      </c>
      <c r="I65" s="65"/>
      <c r="J65" s="65"/>
      <c r="K65" s="65"/>
      <c r="L65" s="65"/>
      <c r="M65" s="51">
        <f t="shared" si="20"/>
        <v>0</v>
      </c>
      <c r="N65" s="65"/>
      <c r="O65" s="52">
        <f t="shared" si="21"/>
        <v>0</v>
      </c>
    </row>
    <row r="66" ht="14.25" customHeight="1">
      <c r="A66" s="42" t="s">
        <v>83</v>
      </c>
      <c r="B66" s="46">
        <v>0.0</v>
      </c>
      <c r="C66" s="46">
        <v>0.0</v>
      </c>
      <c r="D66" s="46">
        <v>0.0</v>
      </c>
      <c r="E66" s="46">
        <v>120.0</v>
      </c>
      <c r="F66" s="48">
        <f t="shared" si="18"/>
        <v>120</v>
      </c>
      <c r="G66" s="56">
        <v>4.0</v>
      </c>
      <c r="H66" s="49">
        <f t="shared" si="19"/>
        <v>0.02</v>
      </c>
      <c r="I66" s="65"/>
      <c r="J66" s="65"/>
      <c r="K66" s="65"/>
      <c r="L66" s="65"/>
      <c r="M66" s="51">
        <f t="shared" si="20"/>
        <v>0</v>
      </c>
      <c r="N66" s="65"/>
      <c r="O66" s="52">
        <f t="shared" si="21"/>
        <v>0</v>
      </c>
    </row>
    <row r="67" ht="14.25" customHeight="1">
      <c r="A67" s="66" t="s">
        <v>84</v>
      </c>
      <c r="B67" s="33">
        <f t="shared" ref="B67:E67" si="22">SUM(B15:B66)</f>
        <v>1430</v>
      </c>
      <c r="C67" s="33">
        <f t="shared" si="22"/>
        <v>1530</v>
      </c>
      <c r="D67" s="33">
        <f t="shared" si="22"/>
        <v>1400</v>
      </c>
      <c r="E67" s="33">
        <f t="shared" si="22"/>
        <v>1640</v>
      </c>
    </row>
    <row r="68" ht="14.25" customHeight="1">
      <c r="A68" s="66" t="s">
        <v>85</v>
      </c>
      <c r="B68" s="43">
        <f t="shared" ref="B68:E68" si="23">B67/60</f>
        <v>23.83333333</v>
      </c>
      <c r="C68" s="43">
        <f t="shared" si="23"/>
        <v>25.5</v>
      </c>
      <c r="D68" s="43">
        <f t="shared" si="23"/>
        <v>23.33333333</v>
      </c>
      <c r="E68" s="43">
        <f t="shared" si="23"/>
        <v>27.33333333</v>
      </c>
    </row>
    <row r="69" ht="14.25" customHeight="1">
      <c r="B69" s="6"/>
      <c r="C69" s="6"/>
      <c r="D69" s="6"/>
      <c r="E69" s="6"/>
    </row>
    <row r="70" ht="14.25" customHeight="1">
      <c r="E70" s="9" t="s">
        <v>86</v>
      </c>
      <c r="F70" s="28">
        <f>SUM(F15:F66)</f>
        <v>6000</v>
      </c>
      <c r="G70" s="66" t="s">
        <v>87</v>
      </c>
      <c r="H70" s="67">
        <f>SUM(H15:H66)</f>
        <v>1</v>
      </c>
      <c r="I70" s="2" t="s">
        <v>88</v>
      </c>
      <c r="L70" s="9" t="s">
        <v>86</v>
      </c>
      <c r="M70" s="43">
        <f>SUM(M15:M66)</f>
        <v>3615</v>
      </c>
    </row>
    <row r="71" ht="14.25" customHeight="1">
      <c r="E71" t="s">
        <v>89</v>
      </c>
      <c r="F71" s="43">
        <f>F70/60</f>
        <v>100</v>
      </c>
      <c r="H71" s="2"/>
      <c r="L71" t="s">
        <v>89</v>
      </c>
      <c r="M71" s="43">
        <f>M70/60</f>
        <v>60.25</v>
      </c>
    </row>
    <row r="72" ht="14.25" customHeight="1"/>
    <row r="73" ht="14.25" customHeight="1">
      <c r="F73" s="2" t="s">
        <v>90</v>
      </c>
    </row>
    <row r="74" ht="14.25" customHeight="1">
      <c r="F74" s="2" t="s">
        <v>91</v>
      </c>
    </row>
    <row r="75" ht="14.25" customHeight="1">
      <c r="F75" s="2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</sheetData>
  <mergeCells count="8">
    <mergeCell ref="B12:H12"/>
    <mergeCell ref="I12:O12"/>
    <mergeCell ref="A1:O1"/>
    <mergeCell ref="A14:O14"/>
    <mergeCell ref="A22:O22"/>
    <mergeCell ref="A36:O36"/>
    <mergeCell ref="A49:O49"/>
    <mergeCell ref="A56:O5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3" width="16.0"/>
    <col customWidth="1" min="4" max="4" width="14.86"/>
    <col customWidth="1" min="5" max="6" width="15.43"/>
    <col customWidth="1" min="7" max="7" width="19.43"/>
    <col customWidth="1" min="8" max="26" width="11.43"/>
  </cols>
  <sheetData>
    <row r="1" ht="14.25" customHeight="1">
      <c r="A1" s="1" t="s">
        <v>38</v>
      </c>
    </row>
    <row r="2" ht="14.25" customHeight="1">
      <c r="B2" s="2" t="s">
        <v>39</v>
      </c>
    </row>
    <row r="3" ht="14.25" customHeight="1">
      <c r="B3" s="2"/>
    </row>
    <row r="4" ht="14.25" customHeight="1">
      <c r="A4" s="3" t="s">
        <v>1</v>
      </c>
      <c r="B4" s="4" t="s">
        <v>2</v>
      </c>
      <c r="C4" s="5"/>
      <c r="D4" s="6"/>
      <c r="E4" s="6"/>
      <c r="F4" s="6"/>
    </row>
    <row r="5" ht="14.25" customHeight="1">
      <c r="A5" s="3" t="s">
        <v>12</v>
      </c>
      <c r="B5" s="8">
        <v>1.0</v>
      </c>
      <c r="C5" s="3"/>
      <c r="D5" s="36"/>
    </row>
    <row r="6" ht="14.25" customHeight="1"/>
    <row r="7" ht="14.25" customHeight="1"/>
    <row r="8" ht="14.25" customHeight="1">
      <c r="B8" s="15" t="s">
        <v>18</v>
      </c>
      <c r="C8" s="16"/>
      <c r="D8" s="38"/>
      <c r="E8" s="18" t="s">
        <v>19</v>
      </c>
      <c r="F8" s="16"/>
      <c r="G8" s="19"/>
    </row>
    <row r="9" ht="14.25" customHeight="1">
      <c r="A9" s="20" t="s">
        <v>41</v>
      </c>
      <c r="B9" s="21" t="s">
        <v>42</v>
      </c>
      <c r="C9" s="39" t="s">
        <v>43</v>
      </c>
      <c r="D9" s="40" t="s">
        <v>44</v>
      </c>
      <c r="E9" s="41" t="s">
        <v>42</v>
      </c>
      <c r="F9" s="41" t="s">
        <v>45</v>
      </c>
      <c r="G9" s="20" t="s">
        <v>46</v>
      </c>
    </row>
    <row r="10" ht="14.25" customHeight="1">
      <c r="A10" s="32">
        <v>1.0</v>
      </c>
      <c r="B10" s="43">
        <f>(SUMIFS(Tareas!$F$15:$F$66,Tareas!$G$15:$G$66,Semanas!A10))/60</f>
        <v>48.83333333</v>
      </c>
      <c r="C10" s="34">
        <f>SUMIFS(Tareas!$H$15:$H$66,Tareas!$G$15:$G$66,Semanas!A10)</f>
        <v>0.4883333333</v>
      </c>
      <c r="D10" s="44">
        <f>C10</f>
        <v>0.4883333333</v>
      </c>
      <c r="E10" s="43">
        <f>(SUMIFS(Tareas!$M$15:$M$66,Tareas!$N$15:$N$66,Semanas!A10))/60</f>
        <v>20.08333333</v>
      </c>
      <c r="F10" s="34">
        <f>SUMIFS(Tareas!$O$15:$O$66,Tareas!$N$15:$N$66,Semanas!A10)</f>
        <v>0.2583333333</v>
      </c>
      <c r="G10" s="34">
        <f>F10</f>
        <v>0.2583333333</v>
      </c>
    </row>
    <row r="11" ht="14.25" customHeight="1">
      <c r="A11" s="32">
        <v>2.0</v>
      </c>
      <c r="B11" s="43">
        <f>(SUMIFS(Tareas!$F$15:$F$66,Tareas!$G$15:$G$66,Semanas!A11))/60</f>
        <v>16.83333333</v>
      </c>
      <c r="C11" s="34">
        <f>SUMIFS(Tareas!$H$15:$H$66,Tareas!$G$15:$G$66,Semanas!A11)</f>
        <v>0.1683333333</v>
      </c>
      <c r="D11" s="44">
        <f t="shared" ref="D11:D13" si="1">D10+C11</f>
        <v>0.6566666667</v>
      </c>
      <c r="E11" s="43">
        <f>(SUMIFS(Tareas!$M$15:$M$66,Tareas!$N$15:$N$66,Semanas!A11))/60</f>
        <v>1.583333333</v>
      </c>
      <c r="F11" s="34">
        <f>SUMIFS(Tareas!$O$15:$O$66,Tareas!$N$15:$N$66,Semanas!A11)</f>
        <v>0.09</v>
      </c>
      <c r="G11" s="34">
        <f t="shared" ref="G11:G13" si="2">G10+F11</f>
        <v>0.3483333333</v>
      </c>
    </row>
    <row r="12" ht="14.25" customHeight="1">
      <c r="A12" s="32">
        <v>3.0</v>
      </c>
      <c r="B12" s="43">
        <f>(SUMIFS(Tareas!$F$15:$F$66,Tareas!$G$15:$G$66,Semanas!A12))/60</f>
        <v>16.33333333</v>
      </c>
      <c r="C12" s="34">
        <f>SUMIFS(Tareas!$H$15:$H$66,Tareas!$G$15:$G$66,Semanas!A12)</f>
        <v>0.1633333333</v>
      </c>
      <c r="D12" s="44">
        <f t="shared" si="1"/>
        <v>0.82</v>
      </c>
      <c r="E12" s="43">
        <f>(SUMIFS(Tareas!$M$15:$M$66,Tareas!$N$15:$N$66,Semanas!A12))/60</f>
        <v>21.83333333</v>
      </c>
      <c r="F12" s="34">
        <f>SUMIFS(Tareas!$O$15:$O$66,Tareas!$N$15:$N$66,Semanas!A12)</f>
        <v>0.2483333333</v>
      </c>
      <c r="G12" s="34">
        <f t="shared" si="2"/>
        <v>0.5966666667</v>
      </c>
    </row>
    <row r="13" ht="14.25" customHeight="1">
      <c r="A13" s="32">
        <v>4.0</v>
      </c>
      <c r="B13" s="43">
        <f>(SUMIFS(Tareas!$F$15:$F$66,Tareas!$G$15:$G$66,Semanas!A13))/60</f>
        <v>18</v>
      </c>
      <c r="C13" s="34">
        <f>SUMIFS(Tareas!$H$15:$H$66,Tareas!$G$15:$G$66,Semanas!A13)</f>
        <v>0.18</v>
      </c>
      <c r="D13" s="44">
        <f t="shared" si="1"/>
        <v>1</v>
      </c>
      <c r="E13" s="43">
        <f>(SUMIFS(Tareas!$M$15:$M$66,Tareas!$N$15:$N$66,Semanas!A13))/60</f>
        <v>16.75</v>
      </c>
      <c r="F13" s="34">
        <f>SUMIFS(Tareas!$O$15:$O$66,Tareas!$N$15:$N$66,Semanas!A13)</f>
        <v>0.2333333333</v>
      </c>
      <c r="G13" s="34">
        <f t="shared" si="2"/>
        <v>0.83</v>
      </c>
    </row>
    <row r="14" ht="14.25" customHeight="1">
      <c r="D14" s="54"/>
    </row>
    <row r="15" ht="14.25" customHeight="1">
      <c r="B15" s="43">
        <f>SUM(B10:B13)</f>
        <v>100</v>
      </c>
      <c r="C15" s="55"/>
      <c r="D15" s="55"/>
      <c r="E15" s="43">
        <f>SUM(E10:E13)</f>
        <v>60.25</v>
      </c>
      <c r="F15" s="55"/>
      <c r="G15" s="55"/>
    </row>
    <row r="16" ht="14.25" customHeight="1"/>
    <row r="17" ht="14.25" customHeight="1">
      <c r="C17" s="2"/>
    </row>
    <row r="18" ht="14.25" customHeight="1">
      <c r="B18" s="2" t="s">
        <v>57</v>
      </c>
      <c r="C18" s="2"/>
    </row>
    <row r="19" ht="14.25" customHeight="1"/>
    <row r="20" ht="14.25" customHeight="1">
      <c r="B20" s="2"/>
      <c r="C20" s="2"/>
    </row>
    <row r="21" ht="14.25" customHeight="1">
      <c r="B21" s="2"/>
      <c r="C21" s="2"/>
    </row>
    <row r="22" ht="14.25" customHeight="1"/>
    <row r="23" ht="14.25" customHeight="1">
      <c r="B23" s="2"/>
    </row>
    <row r="24" ht="14.25" customHeight="1">
      <c r="B24" s="2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8:D8"/>
    <mergeCell ref="E8:G8"/>
    <mergeCell ref="A1:G1"/>
  </mergeCells>
  <printOptions/>
  <pageMargins bottom="0.75" footer="0.0" header="0.0" left="0.7" right="0.7" top="0.75"/>
  <pageSetup paperSize="9" orientation="portrait"/>
  <drawing r:id="rId1"/>
</worksheet>
</file>