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hoa\OneDrive\Desktop\Final_Group_Projects\project_4\nba-wins-model\Resources\"/>
    </mc:Choice>
  </mc:AlternateContent>
  <xr:revisionPtr revIDLastSave="0" documentId="13_ncr:1_{F07659C5-F3E6-412E-B9F0-78A451021320}" xr6:coauthVersionLast="47" xr6:coauthVersionMax="47" xr10:uidLastSave="{00000000-0000-0000-0000-000000000000}"/>
  <bookViews>
    <workbookView xWindow="-120" yWindow="-120" windowWidth="29040" windowHeight="15720" activeTab="1" xr2:uid="{91731440-370B-4DEA-9D0D-C8A4D339A45D}"/>
  </bookViews>
  <sheets>
    <sheet name="Best Offenses" sheetId="1" r:id="rId1"/>
    <sheet name="Worst Offen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2" l="1"/>
  <c r="K3" i="2"/>
  <c r="K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" i="2"/>
  <c r="K8" i="2"/>
  <c r="K7" i="2"/>
  <c r="K6" i="2"/>
  <c r="K8" i="1"/>
  <c r="K7" i="1"/>
  <c r="K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K2" i="1" l="1"/>
  <c r="K4" i="1" a="1"/>
  <c r="K4" i="1" s="1"/>
  <c r="K3" i="1" a="1"/>
  <c r="K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<sst xmlns="http://schemas.openxmlformats.org/spreadsheetml/2006/main" count="68" uniqueCount="37">
  <si>
    <t>GSW</t>
  </si>
  <si>
    <t>PHO</t>
  </si>
  <si>
    <t>HOU</t>
  </si>
  <si>
    <t>POR</t>
  </si>
  <si>
    <t>CLE</t>
  </si>
  <si>
    <t>UTA</t>
  </si>
  <si>
    <t>MIA</t>
  </si>
  <si>
    <t>OKC</t>
  </si>
  <si>
    <t>LAC</t>
  </si>
  <si>
    <t>LAL</t>
  </si>
  <si>
    <t>TOR</t>
  </si>
  <si>
    <t>DEN</t>
  </si>
  <si>
    <t>Min Diff</t>
  </si>
  <si>
    <t>Avg Diff</t>
  </si>
  <si>
    <t>Max Diff</t>
  </si>
  <si>
    <t>Ortg_diff</t>
  </si>
  <si>
    <t>calc_ORtg</t>
  </si>
  <si>
    <t>bball_ref_Ortg</t>
  </si>
  <si>
    <t>year</t>
  </si>
  <si>
    <t>team</t>
  </si>
  <si>
    <t>poss</t>
  </si>
  <si>
    <t>wins</t>
  </si>
  <si>
    <t>losses</t>
  </si>
  <si>
    <t>PHI</t>
  </si>
  <si>
    <t>CHI</t>
  </si>
  <si>
    <t>WAS</t>
  </si>
  <si>
    <t>NOH</t>
  </si>
  <si>
    <t>NYK</t>
  </si>
  <si>
    <t>SEA</t>
  </si>
  <si>
    <t>CHO</t>
  </si>
  <si>
    <t>CHA</t>
  </si>
  <si>
    <t>ATL</t>
  </si>
  <si>
    <t>NJN</t>
  </si>
  <si>
    <t>Avg Wins</t>
  </si>
  <si>
    <t>Max Wins</t>
  </si>
  <si>
    <t>Min Wins</t>
  </si>
  <si>
    <t>calc_Ortg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</si>
</sst>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58C3-F9E5-46BA-B15C-D9CD561D5BE2}">
  <dimension ref="A1:K21"/>
  <sheetViews>
    <sheetView workbookViewId="0">
      <selection activeCell="E2" sqref="E2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14.7109375" bestFit="1" customWidth="1"/>
    <col min="4" max="4" width="18.42578125" style="2" bestFit="1" customWidth="1"/>
    <col min="5" max="5" width="5" bestFit="1" customWidth="1"/>
    <col min="6" max="6" width="9" bestFit="1" customWidth="1"/>
    <col min="10" max="10" width="9.85546875" bestFit="1" customWidth="1"/>
    <col min="11" max="11" width="5" bestFit="1" customWidth="1"/>
  </cols>
  <sheetData>
    <row r="1" spans="1:11" x14ac:dyDescent="0.25">
      <c r="A1" s="5" t="s">
        <v>18</v>
      </c>
      <c r="B1" s="3" t="s">
        <v>19</v>
      </c>
      <c r="C1" s="5" t="s">
        <v>16</v>
      </c>
      <c r="D1" s="9" t="s">
        <v>17</v>
      </c>
      <c r="E1" s="5" t="s">
        <v>20</v>
      </c>
      <c r="F1" s="5" t="s">
        <v>15</v>
      </c>
      <c r="G1" s="5" t="s">
        <v>21</v>
      </c>
      <c r="H1" s="5" t="s">
        <v>22</v>
      </c>
    </row>
    <row r="2" spans="1:11" x14ac:dyDescent="0.25">
      <c r="A2">
        <v>2017</v>
      </c>
      <c r="B2" t="s">
        <v>0</v>
      </c>
      <c r="C2" s="1">
        <v>113.70489135637</v>
      </c>
      <c r="D2" s="7">
        <v>115.6</v>
      </c>
      <c r="E2" s="8">
        <v>8357.6</v>
      </c>
      <c r="F2" s="7">
        <f t="shared" ref="F2:F21" si="0">D2-C2</f>
        <v>1.895108643629996</v>
      </c>
      <c r="G2" s="1">
        <v>67</v>
      </c>
      <c r="H2" s="1">
        <v>15</v>
      </c>
      <c r="J2" s="3" t="s">
        <v>13</v>
      </c>
      <c r="K2" s="4">
        <f>AVERAGE(F2:F21)</f>
        <v>1.8751796106204508</v>
      </c>
    </row>
    <row r="3" spans="1:11" x14ac:dyDescent="0.25">
      <c r="A3">
        <v>2010</v>
      </c>
      <c r="B3" t="s">
        <v>1</v>
      </c>
      <c r="C3" s="1">
        <v>113.58364375424399</v>
      </c>
      <c r="D3" s="7">
        <v>115.3</v>
      </c>
      <c r="E3" s="8">
        <v>7958.0119999999997</v>
      </c>
      <c r="F3" s="7">
        <f t="shared" si="0"/>
        <v>1.7163562457560033</v>
      </c>
      <c r="G3" s="1">
        <v>54</v>
      </c>
      <c r="H3" s="1">
        <v>28</v>
      </c>
      <c r="J3" s="3" t="s">
        <v>14</v>
      </c>
      <c r="K3" s="6" cm="1">
        <f t="array" ref="K3">MAX(ABS(F2:F21))</f>
        <v>2.6273707612029966</v>
      </c>
    </row>
    <row r="4" spans="1:11" x14ac:dyDescent="0.25">
      <c r="A4">
        <v>2016</v>
      </c>
      <c r="B4" t="s">
        <v>0</v>
      </c>
      <c r="C4" s="1">
        <v>112.928591635061</v>
      </c>
      <c r="D4" s="7">
        <v>114.5</v>
      </c>
      <c r="E4" s="8">
        <v>8342.44</v>
      </c>
      <c r="F4" s="7">
        <f t="shared" si="0"/>
        <v>1.5714083649390034</v>
      </c>
      <c r="G4" s="1">
        <v>73</v>
      </c>
      <c r="H4" s="1">
        <v>9</v>
      </c>
      <c r="J4" s="3" t="s">
        <v>12</v>
      </c>
      <c r="K4" s="6" cm="1">
        <f t="array" ref="K4">MIN(ABS(F2:F21))</f>
        <v>1.0472219775149938</v>
      </c>
    </row>
    <row r="5" spans="1:11" x14ac:dyDescent="0.25">
      <c r="A5">
        <v>2017</v>
      </c>
      <c r="B5" t="s">
        <v>2</v>
      </c>
      <c r="C5" s="1">
        <v>112.61974629717</v>
      </c>
      <c r="D5" s="7">
        <v>114.7</v>
      </c>
      <c r="E5" s="8">
        <v>8398.1720000000005</v>
      </c>
      <c r="F5" s="7">
        <f t="shared" si="0"/>
        <v>2.0802537028300065</v>
      </c>
      <c r="G5" s="1">
        <v>55</v>
      </c>
      <c r="H5" s="1">
        <v>27</v>
      </c>
    </row>
    <row r="6" spans="1:11" x14ac:dyDescent="0.25">
      <c r="A6">
        <v>2005</v>
      </c>
      <c r="B6" t="s">
        <v>1</v>
      </c>
      <c r="C6" s="1">
        <v>112.34811785260401</v>
      </c>
      <c r="D6" s="7">
        <v>114.5</v>
      </c>
      <c r="E6" s="8">
        <v>8058.88</v>
      </c>
      <c r="F6" s="7">
        <f t="shared" si="0"/>
        <v>2.1518821473959946</v>
      </c>
      <c r="G6" s="1">
        <v>62</v>
      </c>
      <c r="H6" s="1">
        <v>20</v>
      </c>
      <c r="J6" s="3" t="s">
        <v>33</v>
      </c>
      <c r="K6">
        <f>AVERAGE(G2:G21)</f>
        <v>56.7</v>
      </c>
    </row>
    <row r="7" spans="1:11" x14ac:dyDescent="0.25">
      <c r="A7">
        <v>2007</v>
      </c>
      <c r="B7" t="s">
        <v>1</v>
      </c>
      <c r="C7" s="1">
        <v>112.09972447061099</v>
      </c>
      <c r="D7" s="7">
        <v>113.9</v>
      </c>
      <c r="E7" s="8">
        <v>8061.5720000000001</v>
      </c>
      <c r="F7" s="7">
        <f t="shared" si="0"/>
        <v>1.8002755293890118</v>
      </c>
      <c r="G7" s="1">
        <v>61</v>
      </c>
      <c r="H7" s="1">
        <v>21</v>
      </c>
      <c r="J7" s="3" t="s">
        <v>34</v>
      </c>
      <c r="K7">
        <f>MAX(G2:G21)</f>
        <v>73</v>
      </c>
    </row>
    <row r="8" spans="1:11" x14ac:dyDescent="0.25">
      <c r="A8">
        <v>2008</v>
      </c>
      <c r="B8" t="s">
        <v>1</v>
      </c>
      <c r="C8" s="1">
        <v>111.943834109804</v>
      </c>
      <c r="D8" s="7">
        <v>113.3</v>
      </c>
      <c r="E8" s="8">
        <v>8062.9719999999998</v>
      </c>
      <c r="F8" s="7">
        <f t="shared" si="0"/>
        <v>1.3561658901959959</v>
      </c>
      <c r="G8" s="1">
        <v>55</v>
      </c>
      <c r="H8" s="1">
        <v>27</v>
      </c>
      <c r="J8" s="3" t="s">
        <v>35</v>
      </c>
      <c r="K8">
        <f>MIN(G2:G21)</f>
        <v>40</v>
      </c>
    </row>
    <row r="9" spans="1:11" x14ac:dyDescent="0.25">
      <c r="A9">
        <v>2009</v>
      </c>
      <c r="B9" t="s">
        <v>3</v>
      </c>
      <c r="C9" s="1">
        <v>111.76503488527599</v>
      </c>
      <c r="D9" s="7">
        <v>113.9</v>
      </c>
      <c r="E9" s="8">
        <v>7294.768</v>
      </c>
      <c r="F9" s="7">
        <f t="shared" si="0"/>
        <v>2.134965114724011</v>
      </c>
      <c r="G9" s="1">
        <v>54</v>
      </c>
      <c r="H9" s="1">
        <v>28</v>
      </c>
    </row>
    <row r="10" spans="1:11" x14ac:dyDescent="0.25">
      <c r="A10">
        <v>2009</v>
      </c>
      <c r="B10" t="s">
        <v>1</v>
      </c>
      <c r="C10" s="1">
        <v>111.624745815502</v>
      </c>
      <c r="D10" s="7">
        <v>113.6</v>
      </c>
      <c r="E10" s="8">
        <v>8039.4359999999997</v>
      </c>
      <c r="F10" s="7">
        <f t="shared" si="0"/>
        <v>1.9752541844979987</v>
      </c>
      <c r="G10" s="1">
        <v>46</v>
      </c>
      <c r="H10" s="1">
        <v>36</v>
      </c>
    </row>
    <row r="11" spans="1:11" x14ac:dyDescent="0.25">
      <c r="A11">
        <v>2017</v>
      </c>
      <c r="B11" t="s">
        <v>4</v>
      </c>
      <c r="C11" s="1">
        <v>111.537526559195</v>
      </c>
      <c r="D11" s="7">
        <v>113.6</v>
      </c>
      <c r="E11" s="8">
        <v>8112.0680000000002</v>
      </c>
      <c r="F11" s="7">
        <f t="shared" si="0"/>
        <v>2.0624734408049932</v>
      </c>
      <c r="G11" s="1">
        <v>51</v>
      </c>
      <c r="H11" s="1">
        <v>31</v>
      </c>
    </row>
    <row r="12" spans="1:11" x14ac:dyDescent="0.25">
      <c r="A12">
        <v>2008</v>
      </c>
      <c r="B12" t="s">
        <v>5</v>
      </c>
      <c r="C12" s="1">
        <v>111.367858136528</v>
      </c>
      <c r="D12" s="7">
        <v>113.8</v>
      </c>
      <c r="E12" s="8">
        <v>7820.9279999999999</v>
      </c>
      <c r="F12" s="7">
        <f t="shared" si="0"/>
        <v>2.4321418634719976</v>
      </c>
      <c r="G12" s="1">
        <v>54</v>
      </c>
      <c r="H12" s="1">
        <v>28</v>
      </c>
    </row>
    <row r="13" spans="1:11" x14ac:dyDescent="0.25">
      <c r="A13">
        <v>2013</v>
      </c>
      <c r="B13" t="s">
        <v>6</v>
      </c>
      <c r="C13" s="1">
        <v>111.252778022485</v>
      </c>
      <c r="D13" s="7">
        <v>112.3</v>
      </c>
      <c r="E13" s="8">
        <v>7582.732</v>
      </c>
      <c r="F13" s="7">
        <f t="shared" si="0"/>
        <v>1.0472219775149938</v>
      </c>
      <c r="G13" s="1">
        <v>66</v>
      </c>
      <c r="H13" s="1">
        <v>16</v>
      </c>
    </row>
    <row r="14" spans="1:11" x14ac:dyDescent="0.25">
      <c r="A14">
        <v>2013</v>
      </c>
      <c r="B14" t="s">
        <v>7</v>
      </c>
      <c r="C14" s="1">
        <v>111.02066785034</v>
      </c>
      <c r="D14" s="7">
        <v>112.4</v>
      </c>
      <c r="E14" s="8">
        <v>7808.4560000000001</v>
      </c>
      <c r="F14" s="7">
        <f t="shared" si="0"/>
        <v>1.3793321496600015</v>
      </c>
      <c r="G14" s="1">
        <v>60</v>
      </c>
      <c r="H14" s="1">
        <v>22</v>
      </c>
    </row>
    <row r="15" spans="1:11" x14ac:dyDescent="0.25">
      <c r="A15">
        <v>2017</v>
      </c>
      <c r="B15" t="s">
        <v>8</v>
      </c>
      <c r="C15" s="1">
        <v>110.96019229945399</v>
      </c>
      <c r="D15" s="7">
        <v>112.7</v>
      </c>
      <c r="E15" s="8">
        <v>8030.808</v>
      </c>
      <c r="F15" s="7">
        <f t="shared" si="0"/>
        <v>1.7398077005460095</v>
      </c>
      <c r="G15" s="1">
        <v>51</v>
      </c>
      <c r="H15" s="1">
        <v>31</v>
      </c>
    </row>
    <row r="16" spans="1:11" x14ac:dyDescent="0.25">
      <c r="A16">
        <v>2008</v>
      </c>
      <c r="B16" t="s">
        <v>9</v>
      </c>
      <c r="C16" s="1">
        <v>110.915677178576</v>
      </c>
      <c r="D16" s="7">
        <v>113</v>
      </c>
      <c r="E16" s="8">
        <v>8027.72</v>
      </c>
      <c r="F16" s="7">
        <f t="shared" si="0"/>
        <v>2.0843228214239957</v>
      </c>
      <c r="G16" s="1">
        <v>57</v>
      </c>
      <c r="H16" s="1">
        <v>25</v>
      </c>
    </row>
    <row r="17" spans="1:8" x14ac:dyDescent="0.25">
      <c r="A17">
        <v>2017</v>
      </c>
      <c r="B17" t="s">
        <v>10</v>
      </c>
      <c r="C17" s="1">
        <v>110.90847228326101</v>
      </c>
      <c r="D17" s="7">
        <v>112.3</v>
      </c>
      <c r="E17" s="8">
        <v>7900.2079999999996</v>
      </c>
      <c r="F17" s="7">
        <f t="shared" si="0"/>
        <v>1.3915277167389917</v>
      </c>
      <c r="G17" s="1">
        <v>51</v>
      </c>
      <c r="H17" s="1">
        <v>31</v>
      </c>
    </row>
    <row r="18" spans="1:8" x14ac:dyDescent="0.25">
      <c r="A18">
        <v>2009</v>
      </c>
      <c r="B18" t="s">
        <v>4</v>
      </c>
      <c r="C18" s="1">
        <v>110.714193389946</v>
      </c>
      <c r="D18" s="7">
        <v>112.4</v>
      </c>
      <c r="E18" s="8">
        <v>7427.232</v>
      </c>
      <c r="F18" s="7">
        <f t="shared" si="0"/>
        <v>1.6858066100540015</v>
      </c>
      <c r="G18" s="1">
        <v>66</v>
      </c>
      <c r="H18" s="1">
        <v>16</v>
      </c>
    </row>
    <row r="19" spans="1:8" x14ac:dyDescent="0.25">
      <c r="A19">
        <v>2017</v>
      </c>
      <c r="B19" t="s">
        <v>11</v>
      </c>
      <c r="C19" s="1">
        <v>110.65485059843699</v>
      </c>
      <c r="D19" s="7">
        <v>113.2</v>
      </c>
      <c r="E19" s="8">
        <v>8278.8960000000006</v>
      </c>
      <c r="F19" s="7">
        <f t="shared" si="0"/>
        <v>2.545149401563009</v>
      </c>
      <c r="G19" s="1">
        <v>40</v>
      </c>
      <c r="H19" s="1">
        <v>42</v>
      </c>
    </row>
    <row r="20" spans="1:8" x14ac:dyDescent="0.25">
      <c r="A20">
        <v>2015</v>
      </c>
      <c r="B20" t="s">
        <v>8</v>
      </c>
      <c r="C20" s="1">
        <v>110.57323205393</v>
      </c>
      <c r="D20" s="7">
        <v>112.4</v>
      </c>
      <c r="E20" s="8">
        <v>7914.2119999999904</v>
      </c>
      <c r="F20" s="7">
        <f t="shared" si="0"/>
        <v>1.8267679460700066</v>
      </c>
      <c r="G20" s="1">
        <v>56</v>
      </c>
      <c r="H20" s="1">
        <v>26</v>
      </c>
    </row>
    <row r="21" spans="1:8" x14ac:dyDescent="0.25">
      <c r="A21">
        <v>2016</v>
      </c>
      <c r="B21" t="s">
        <v>7</v>
      </c>
      <c r="C21" s="1">
        <v>110.472629238797</v>
      </c>
      <c r="D21" s="7">
        <v>113.1</v>
      </c>
      <c r="E21" s="8">
        <v>8181.2119999999904</v>
      </c>
      <c r="F21" s="7">
        <f t="shared" si="0"/>
        <v>2.6273707612029966</v>
      </c>
      <c r="G21" s="1">
        <v>55</v>
      </c>
      <c r="H21" s="1">
        <v>27</v>
      </c>
    </row>
  </sheetData>
  <sortState xmlns:xlrd2="http://schemas.microsoft.com/office/spreadsheetml/2017/richdata2" ref="A2:F21">
    <sortCondition descending="1" ref="C2:C21"/>
  </sortState>
  <conditionalFormatting sqref="C2:C21">
    <cfRule type="colorScale" priority="4">
      <colorScale>
        <cfvo type="min"/>
        <cfvo type="max"/>
        <color rgb="FFFF7128"/>
        <color rgb="FFFFEF9C"/>
      </colorScale>
    </cfRule>
  </conditionalFormatting>
  <conditionalFormatting sqref="D2:D21">
    <cfRule type="colorScale" priority="2">
      <colorScale>
        <cfvo type="min"/>
        <cfvo type="max"/>
        <color rgb="FFFF7128"/>
        <color rgb="FFFFEF9C"/>
      </colorScale>
    </cfRule>
  </conditionalFormatting>
  <conditionalFormatting sqref="E2:E21">
    <cfRule type="colorScale" priority="1">
      <colorScale>
        <cfvo type="min"/>
        <cfvo type="max"/>
        <color theme="0" tint="-4.9989318521683403E-2"/>
        <color theme="0" tint="-0.499984740745262"/>
      </colorScale>
    </cfRule>
  </conditionalFormatting>
  <conditionalFormatting sqref="F2:F21">
    <cfRule type="colorScale" priority="3">
      <colorScale>
        <cfvo type="min"/>
        <cfvo type="max"/>
        <color theme="0" tint="-4.9989318521683403E-2"/>
        <color theme="0" tint="-0.499984740745262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7439-A716-4C91-81B4-1FAF05D4F42B}">
  <dimension ref="A1:K21"/>
  <sheetViews>
    <sheetView tabSelected="1" workbookViewId="0">
      <selection activeCell="K10" sqref="K10"/>
    </sheetView>
  </sheetViews>
  <sheetFormatPr defaultRowHeight="15" x14ac:dyDescent="0.25"/>
  <cols>
    <col min="1" max="1" width="5" bestFit="1" customWidth="1"/>
    <col min="2" max="2" width="5.5703125" bestFit="1" customWidth="1"/>
    <col min="3" max="3" width="12" bestFit="1" customWidth="1"/>
    <col min="4" max="4" width="14" bestFit="1" customWidth="1"/>
    <col min="5" max="5" width="5" bestFit="1" customWidth="1"/>
    <col min="6" max="6" width="9" bestFit="1" customWidth="1"/>
    <col min="7" max="7" width="5.140625" bestFit="1" customWidth="1"/>
    <col min="8" max="8" width="6.42578125" bestFit="1" customWidth="1"/>
    <col min="10" max="10" width="9.85546875" bestFit="1" customWidth="1"/>
    <col min="11" max="11" width="5" bestFit="1" customWidth="1"/>
  </cols>
  <sheetData>
    <row r="1" spans="1:11" x14ac:dyDescent="0.25">
      <c r="A1" s="3" t="s">
        <v>18</v>
      </c>
      <c r="B1" s="3" t="s">
        <v>19</v>
      </c>
      <c r="C1" s="5" t="s">
        <v>36</v>
      </c>
      <c r="D1" s="9" t="s">
        <v>17</v>
      </c>
      <c r="E1" s="5" t="s">
        <v>20</v>
      </c>
      <c r="F1" s="5" t="s">
        <v>15</v>
      </c>
      <c r="G1" s="5" t="s">
        <v>21</v>
      </c>
      <c r="H1" s="5" t="s">
        <v>22</v>
      </c>
    </row>
    <row r="2" spans="1:11" x14ac:dyDescent="0.25">
      <c r="A2">
        <v>2015</v>
      </c>
      <c r="B2" s="10" t="s">
        <v>23</v>
      </c>
      <c r="C2" s="1">
        <v>93.846730445611399</v>
      </c>
      <c r="D2" s="7">
        <v>95.5</v>
      </c>
      <c r="E2" s="8">
        <v>8036.5079999999998</v>
      </c>
      <c r="F2" s="7">
        <f>D2-C2</f>
        <v>1.6532695543886007</v>
      </c>
      <c r="G2" s="1">
        <v>18</v>
      </c>
      <c r="H2" s="1">
        <v>64</v>
      </c>
      <c r="J2" s="3" t="s">
        <v>13</v>
      </c>
      <c r="K2" s="6">
        <f>AVERAGE(F2:F21)</f>
        <v>1.8873368586273429</v>
      </c>
    </row>
    <row r="3" spans="1:11" x14ac:dyDescent="0.25">
      <c r="A3">
        <v>2004</v>
      </c>
      <c r="B3" s="10" t="s">
        <v>24</v>
      </c>
      <c r="C3" s="1">
        <v>94.858868575520304</v>
      </c>
      <c r="D3" s="7">
        <v>96.6</v>
      </c>
      <c r="E3" s="8">
        <v>7753.6239999999998</v>
      </c>
      <c r="F3" s="7">
        <f t="shared" ref="F3:F21" si="0">D3-C3</f>
        <v>1.7411314244796898</v>
      </c>
      <c r="G3" s="1">
        <v>23</v>
      </c>
      <c r="H3" s="1">
        <v>59</v>
      </c>
      <c r="J3" s="3" t="s">
        <v>14</v>
      </c>
      <c r="K3" s="6">
        <f>MAX(F2:F21)</f>
        <v>2.7502593634021935</v>
      </c>
    </row>
    <row r="4" spans="1:11" x14ac:dyDescent="0.25">
      <c r="A4">
        <v>2004</v>
      </c>
      <c r="B4" s="10" t="s">
        <v>10</v>
      </c>
      <c r="C4" s="1">
        <v>95.613723831099705</v>
      </c>
      <c r="D4" s="7">
        <v>97</v>
      </c>
      <c r="E4" s="8">
        <v>7327.4</v>
      </c>
      <c r="F4" s="7">
        <f t="shared" si="0"/>
        <v>1.3862761689002951</v>
      </c>
      <c r="G4" s="1">
        <v>33</v>
      </c>
      <c r="H4" s="1">
        <v>49</v>
      </c>
      <c r="J4" s="3" t="s">
        <v>12</v>
      </c>
      <c r="K4" s="6">
        <f>MIN(F2:F21)</f>
        <v>1.3330665235004915</v>
      </c>
    </row>
    <row r="5" spans="1:11" x14ac:dyDescent="0.25">
      <c r="A5">
        <v>2004</v>
      </c>
      <c r="B5" s="10" t="s">
        <v>25</v>
      </c>
      <c r="C5" s="1">
        <v>96.810749388245497</v>
      </c>
      <c r="D5" s="7">
        <v>98.8</v>
      </c>
      <c r="E5" s="8">
        <v>7775.9960000000001</v>
      </c>
      <c r="F5" s="7">
        <f t="shared" si="0"/>
        <v>1.9892506117544997</v>
      </c>
      <c r="G5" s="1">
        <v>25</v>
      </c>
      <c r="H5" s="1">
        <v>57</v>
      </c>
    </row>
    <row r="6" spans="1:11" x14ac:dyDescent="0.25">
      <c r="A6">
        <v>2005</v>
      </c>
      <c r="B6" s="10" t="s">
        <v>26</v>
      </c>
      <c r="C6" s="1">
        <v>96.992328350862905</v>
      </c>
      <c r="D6" s="7">
        <v>99.7</v>
      </c>
      <c r="E6" s="8">
        <v>7476.88</v>
      </c>
      <c r="F6" s="7">
        <f t="shared" si="0"/>
        <v>2.7076716491370973</v>
      </c>
      <c r="G6" s="1">
        <v>18</v>
      </c>
      <c r="H6" s="1">
        <v>64</v>
      </c>
      <c r="J6" s="3" t="s">
        <v>33</v>
      </c>
      <c r="K6" s="3">
        <f>AVERAGE(G2:G21)</f>
        <v>23.2</v>
      </c>
    </row>
    <row r="7" spans="1:11" x14ac:dyDescent="0.25">
      <c r="A7">
        <v>2014</v>
      </c>
      <c r="B7" s="10" t="s">
        <v>23</v>
      </c>
      <c r="C7" s="1">
        <v>97.254130110403395</v>
      </c>
      <c r="D7" s="7">
        <v>99.4</v>
      </c>
      <c r="E7" s="8">
        <v>8385.2479999999996</v>
      </c>
      <c r="F7" s="7">
        <f t="shared" si="0"/>
        <v>2.1458698895966108</v>
      </c>
      <c r="G7" s="1">
        <v>19</v>
      </c>
      <c r="H7" s="1">
        <v>63</v>
      </c>
      <c r="J7" s="3" t="s">
        <v>34</v>
      </c>
      <c r="K7" s="3">
        <f>MIN(G2:G21)</f>
        <v>10</v>
      </c>
    </row>
    <row r="8" spans="1:11" x14ac:dyDescent="0.25">
      <c r="A8">
        <v>2016</v>
      </c>
      <c r="B8" s="10" t="s">
        <v>23</v>
      </c>
      <c r="C8" s="1">
        <v>97.466933476499506</v>
      </c>
      <c r="D8" s="7">
        <v>98.8</v>
      </c>
      <c r="E8" s="8">
        <v>8195.6</v>
      </c>
      <c r="F8" s="7">
        <f t="shared" si="0"/>
        <v>1.3330665235004915</v>
      </c>
      <c r="G8" s="1">
        <v>10</v>
      </c>
      <c r="H8" s="1">
        <v>72</v>
      </c>
      <c r="J8" s="3" t="s">
        <v>35</v>
      </c>
      <c r="K8" s="3">
        <f>MAX(G2:G21)</f>
        <v>47</v>
      </c>
    </row>
    <row r="9" spans="1:11" x14ac:dyDescent="0.25">
      <c r="A9">
        <v>2004</v>
      </c>
      <c r="B9" s="10" t="s">
        <v>23</v>
      </c>
      <c r="C9" s="1">
        <v>97.474656589286695</v>
      </c>
      <c r="D9" s="7">
        <v>99.1</v>
      </c>
      <c r="E9" s="8">
        <v>7401.924</v>
      </c>
      <c r="F9" s="7">
        <f t="shared" si="0"/>
        <v>1.6253434107132989</v>
      </c>
      <c r="G9" s="1">
        <v>33</v>
      </c>
      <c r="H9" s="1">
        <v>49</v>
      </c>
    </row>
    <row r="10" spans="1:11" x14ac:dyDescent="0.25">
      <c r="A10">
        <v>2015</v>
      </c>
      <c r="B10" s="10" t="s">
        <v>27</v>
      </c>
      <c r="C10" s="1">
        <v>98.179733409774897</v>
      </c>
      <c r="D10" s="7">
        <v>99.9</v>
      </c>
      <c r="E10" s="8">
        <v>7674.7</v>
      </c>
      <c r="F10" s="7">
        <f t="shared" si="0"/>
        <v>1.7202665902251084</v>
      </c>
      <c r="G10" s="1">
        <v>17</v>
      </c>
      <c r="H10" s="1">
        <v>65</v>
      </c>
    </row>
    <row r="11" spans="1:11" x14ac:dyDescent="0.25">
      <c r="A11">
        <v>2013</v>
      </c>
      <c r="B11" s="10" t="s">
        <v>25</v>
      </c>
      <c r="C11" s="1">
        <v>98.425805175621306</v>
      </c>
      <c r="D11" s="7">
        <v>100.2</v>
      </c>
      <c r="E11" s="8">
        <v>7766.2560000000003</v>
      </c>
      <c r="F11" s="7">
        <f t="shared" si="0"/>
        <v>1.7741948243786965</v>
      </c>
      <c r="G11" s="1">
        <v>29</v>
      </c>
      <c r="H11" s="1">
        <v>53</v>
      </c>
    </row>
    <row r="12" spans="1:11" x14ac:dyDescent="0.25">
      <c r="A12">
        <v>2008</v>
      </c>
      <c r="B12" s="10" t="s">
        <v>28</v>
      </c>
      <c r="C12" s="1">
        <v>98.454368572587597</v>
      </c>
      <c r="D12" s="7">
        <v>100.5</v>
      </c>
      <c r="E12" s="8">
        <v>8124.576</v>
      </c>
      <c r="F12" s="7">
        <f t="shared" si="0"/>
        <v>2.0456314274124026</v>
      </c>
      <c r="G12" s="1">
        <v>20</v>
      </c>
      <c r="H12" s="1">
        <v>62</v>
      </c>
    </row>
    <row r="13" spans="1:11" x14ac:dyDescent="0.25">
      <c r="A13">
        <v>2015</v>
      </c>
      <c r="B13" s="10" t="s">
        <v>29</v>
      </c>
      <c r="C13" s="1">
        <v>98.456875607943402</v>
      </c>
      <c r="D13" s="7">
        <v>100.1</v>
      </c>
      <c r="E13" s="8">
        <v>7842.0119999999997</v>
      </c>
      <c r="F13" s="7">
        <f t="shared" si="0"/>
        <v>1.6431243920565919</v>
      </c>
      <c r="G13" s="1">
        <v>33</v>
      </c>
      <c r="H13" s="1">
        <v>49</v>
      </c>
    </row>
    <row r="14" spans="1:11" x14ac:dyDescent="0.25">
      <c r="A14">
        <v>2005</v>
      </c>
      <c r="B14" s="10" t="s">
        <v>30</v>
      </c>
      <c r="C14" s="1">
        <v>98.749740636597807</v>
      </c>
      <c r="D14" s="7">
        <v>101.5</v>
      </c>
      <c r="E14" s="8">
        <v>7826.8559999999998</v>
      </c>
      <c r="F14" s="7">
        <f t="shared" si="0"/>
        <v>2.7502593634021935</v>
      </c>
      <c r="G14" s="1">
        <v>18</v>
      </c>
      <c r="H14" s="1">
        <v>64</v>
      </c>
    </row>
    <row r="15" spans="1:11" x14ac:dyDescent="0.25">
      <c r="A15">
        <v>2005</v>
      </c>
      <c r="B15" s="10" t="s">
        <v>31</v>
      </c>
      <c r="C15" s="1">
        <v>98.812637207291104</v>
      </c>
      <c r="D15" s="7">
        <v>100.6</v>
      </c>
      <c r="E15" s="8">
        <v>7696.384</v>
      </c>
      <c r="F15" s="7">
        <f t="shared" si="0"/>
        <v>1.7873627927088904</v>
      </c>
      <c r="G15" s="1">
        <v>13</v>
      </c>
      <c r="H15" s="1">
        <v>69</v>
      </c>
    </row>
    <row r="16" spans="1:11" x14ac:dyDescent="0.25">
      <c r="A16">
        <v>2008</v>
      </c>
      <c r="B16" s="10" t="s">
        <v>6</v>
      </c>
      <c r="C16" s="1">
        <v>98.907958954847402</v>
      </c>
      <c r="D16" s="7">
        <v>100.5</v>
      </c>
      <c r="E16" s="8">
        <v>7573.7079999999996</v>
      </c>
      <c r="F16" s="7">
        <f t="shared" si="0"/>
        <v>1.5920410451525981</v>
      </c>
      <c r="G16" s="1">
        <v>15</v>
      </c>
      <c r="H16" s="1">
        <v>67</v>
      </c>
    </row>
    <row r="17" spans="1:8" x14ac:dyDescent="0.25">
      <c r="A17">
        <v>2013</v>
      </c>
      <c r="B17" s="10" t="s">
        <v>1</v>
      </c>
      <c r="C17" s="1">
        <v>98.942149330261103</v>
      </c>
      <c r="D17" s="7">
        <v>101.2</v>
      </c>
      <c r="E17" s="8">
        <v>7888.4480000000003</v>
      </c>
      <c r="F17" s="7">
        <f t="shared" si="0"/>
        <v>2.2578506697389003</v>
      </c>
      <c r="G17" s="1">
        <v>25</v>
      </c>
      <c r="H17" s="1">
        <v>57</v>
      </c>
    </row>
    <row r="18" spans="1:8" x14ac:dyDescent="0.25">
      <c r="A18">
        <v>2004</v>
      </c>
      <c r="B18" s="10" t="s">
        <v>32</v>
      </c>
      <c r="C18" s="1">
        <v>98.993929549387005</v>
      </c>
      <c r="D18" s="7">
        <v>100.8</v>
      </c>
      <c r="E18" s="8">
        <v>7476.2160000000003</v>
      </c>
      <c r="F18" s="7">
        <f t="shared" si="0"/>
        <v>1.8060704506129923</v>
      </c>
      <c r="G18" s="1">
        <v>47</v>
      </c>
      <c r="H18" s="1">
        <v>35</v>
      </c>
    </row>
    <row r="19" spans="1:8" x14ac:dyDescent="0.25">
      <c r="A19">
        <v>2006</v>
      </c>
      <c r="B19" s="10" t="s">
        <v>3</v>
      </c>
      <c r="C19" s="1">
        <v>99.094290427749996</v>
      </c>
      <c r="D19" s="7">
        <v>101.1</v>
      </c>
      <c r="E19" s="8">
        <v>7351.5839999999998</v>
      </c>
      <c r="F19" s="7">
        <f t="shared" si="0"/>
        <v>2.005709572249998</v>
      </c>
      <c r="G19" s="1">
        <v>21</v>
      </c>
      <c r="H19" s="1">
        <v>61</v>
      </c>
    </row>
    <row r="20" spans="1:8" x14ac:dyDescent="0.25">
      <c r="A20">
        <v>2010</v>
      </c>
      <c r="B20" s="10" t="s">
        <v>32</v>
      </c>
      <c r="C20" s="1">
        <v>99.103295070085295</v>
      </c>
      <c r="D20" s="7">
        <v>100.6</v>
      </c>
      <c r="E20" s="8">
        <v>7643.54</v>
      </c>
      <c r="F20" s="7">
        <f t="shared" si="0"/>
        <v>1.4967049299146993</v>
      </c>
      <c r="G20" s="1">
        <v>12</v>
      </c>
      <c r="H20" s="1">
        <v>70</v>
      </c>
    </row>
    <row r="21" spans="1:8" x14ac:dyDescent="0.25">
      <c r="A21">
        <v>2004</v>
      </c>
      <c r="B21" s="10" t="s">
        <v>4</v>
      </c>
      <c r="C21" s="1">
        <v>99.114358117776803</v>
      </c>
      <c r="D21" s="7">
        <v>101.4</v>
      </c>
      <c r="E21" s="8">
        <v>7687.08</v>
      </c>
      <c r="F21" s="7">
        <f t="shared" si="0"/>
        <v>2.285641882223203</v>
      </c>
      <c r="G21" s="1">
        <v>35</v>
      </c>
      <c r="H21" s="1">
        <v>47</v>
      </c>
    </row>
  </sheetData>
  <conditionalFormatting sqref="C2:C21">
    <cfRule type="colorScale" priority="4">
      <colorScale>
        <cfvo type="min"/>
        <cfvo type="max"/>
        <color rgb="FFFF7128"/>
        <color rgb="FFFFEF9C"/>
      </colorScale>
    </cfRule>
  </conditionalFormatting>
  <conditionalFormatting sqref="D2:D21">
    <cfRule type="colorScale" priority="3">
      <colorScale>
        <cfvo type="min"/>
        <cfvo type="max"/>
        <color rgb="FFFF7128"/>
        <color rgb="FFFFEF9C"/>
      </colorScale>
    </cfRule>
  </conditionalFormatting>
  <conditionalFormatting sqref="E2:E21">
    <cfRule type="colorScale" priority="2">
      <colorScale>
        <cfvo type="min"/>
        <cfvo type="max"/>
        <color theme="0" tint="-4.9989318521683403E-2"/>
        <color theme="0" tint="-0.499984740745262"/>
      </colorScale>
    </cfRule>
  </conditionalFormatting>
  <conditionalFormatting sqref="F2:F21">
    <cfRule type="colorScale" priority="1">
      <colorScale>
        <cfvo type="min"/>
        <cfvo type="max"/>
        <color theme="0" tint="-4.9989318521683403E-2"/>
        <color theme="0" tint="-0.499984740745262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 Offenses</vt:lpstr>
      <vt:lpstr>Worst Offenses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Hoagland</dc:creator>
  <cp:lastModifiedBy>Peter Hoagland</cp:lastModifiedBy>
  <dcterms:created xsi:type="dcterms:W3CDTF">2024-05-22T19:29:06Z</dcterms:created>
  <dcterms:modified xsi:type="dcterms:W3CDTF">2024-05-24T04:25:48Z</dcterms:modified>
</cp:coreProperties>
</file>